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C:\Users\gunenkyo\Documents\"/>
    </mc:Choice>
  </mc:AlternateContent>
  <xr:revisionPtr revIDLastSave="0" documentId="13_ncr:1_{D7EAD01E-EDD9-48B3-84FF-9259E0C3F225}" xr6:coauthVersionLast="47" xr6:coauthVersionMax="47" xr10:uidLastSave="{00000000-0000-0000-0000-000000000000}"/>
  <bookViews>
    <workbookView xWindow="-28920" yWindow="-120" windowWidth="29040" windowHeight="15720" tabRatio="919" activeTab="2" xr2:uid="{00000000-000D-0000-FFFF-FFFF00000000}"/>
  </bookViews>
  <sheets>
    <sheet name="使い方と注意" sheetId="29" r:id="rId1"/>
    <sheet name="3号（⓪表紙）" sheetId="24" r:id="rId2"/>
    <sheet name="（①本体）入力画面" sheetId="25" r:id="rId3"/>
    <sheet name="(②継続理由)" sheetId="26" r:id="rId4"/>
    <sheet name="(③記入要領)" sheetId="27" r:id="rId5"/>
    <sheet name="リスト　修正しない事" sheetId="28" r:id="rId6"/>
  </sheets>
  <definedNames>
    <definedName name="_xlnm.Print_Titles" localSheetId="2">'（①本体）入力画面'!$A:$D,'（①本体）入力画面'!$9:$14</definedName>
    <definedName name="_xlnm.Print_Titles" localSheetId="1">'3号（⓪表紙）'!$10:$12</definedName>
    <definedName name="いちじく">#REF!</definedName>
    <definedName name="うめ">#REF!</definedName>
    <definedName name="うんしゅう">#REF!</definedName>
    <definedName name="うんしゅうみかん_極早生">#REF!</definedName>
    <definedName name="うんしゅうみかん_根域制限栽培">#REF!</definedName>
    <definedName name="うんしゅうみかん_早生">#REF!</definedName>
    <definedName name="うんしゅうみかん_普通">#REF!</definedName>
    <definedName name="おうとう">#REF!</definedName>
    <definedName name="かき_ジョイント栽培">#REF!</definedName>
    <definedName name="かき_普通栽培">#REF!</definedName>
    <definedName name="かんきつ">#REF!</definedName>
    <definedName name="キウイフルーツ">#REF!</definedName>
    <definedName name="くり">#REF!</definedName>
    <definedName name="すもも_ジョイント栽培">#REF!</definedName>
    <definedName name="すもも_普通栽培">#REF!</definedName>
    <definedName name="その他かんきつ類">#REF!</definedName>
    <definedName name="その他果樹">#REF!</definedName>
    <definedName name="なし">#REF!</definedName>
    <definedName name="なし_ジョイント栽培">#REF!</definedName>
    <definedName name="なし_根域制限栽培">#REF!</definedName>
    <definedName name="なし_普通栽培">#REF!</definedName>
    <definedName name="パインアップル">#REF!</definedName>
    <definedName name="びわ">#REF!</definedName>
    <definedName name="ぶどう">#REF!</definedName>
    <definedName name="ぶどう_垣根栽培">#REF!</definedName>
    <definedName name="ぶどう_根域制限栽培">#REF!</definedName>
    <definedName name="ぶどう_普通栽培">#REF!</definedName>
    <definedName name="もも">#REF!</definedName>
    <definedName name="りんご">#REF!</definedName>
    <definedName name="りんご_わい化栽培">#REF!</definedName>
    <definedName name="りんご_新わい化栽培">#REF!</definedName>
    <definedName name="りんご_超高密植栽培">#REF!</definedName>
    <definedName name="りんご_普通栽培">#REF!</definedName>
    <definedName name="下限本数">#REF!</definedName>
    <definedName name="品目">#REF!</definedName>
    <definedName name="品目２">#REF!</definedName>
    <definedName name="放任園発生防止">#REF!</definedName>
  </definedNames>
  <calcPr calcId="191029"/>
</workbook>
</file>

<file path=xl/calcChain.xml><?xml version="1.0" encoding="utf-8"?>
<calcChain xmlns="http://schemas.openxmlformats.org/spreadsheetml/2006/main">
  <c r="IP35" i="25" l="1"/>
  <c r="IQ35" i="25" s="1"/>
  <c r="IR35" i="25" s="1"/>
  <c r="IS35" i="25" s="1"/>
  <c r="IT35" i="25" s="1"/>
  <c r="IU35" i="25" s="1"/>
  <c r="IV35" i="25" s="1"/>
  <c r="IW35" i="25" s="1"/>
  <c r="IX35" i="25" s="1"/>
  <c r="IY35" i="25" s="1"/>
  <c r="IZ35" i="25" s="1"/>
  <c r="JA35" i="25" s="1"/>
  <c r="JB35" i="25" s="1"/>
  <c r="JC35" i="25" s="1"/>
  <c r="JD35" i="25" s="1"/>
  <c r="JE35" i="25" s="1"/>
  <c r="JF35" i="25" s="1"/>
  <c r="II35" i="25"/>
  <c r="IJ35" i="25" s="1"/>
  <c r="IK35" i="25" s="1"/>
  <c r="IL35" i="25" s="1"/>
  <c r="IM35" i="25" s="1"/>
  <c r="IN35" i="25" s="1"/>
  <c r="IA35" i="25"/>
  <c r="IB35" i="25" s="1"/>
  <c r="IC35" i="25" s="1"/>
  <c r="ID35" i="25" s="1"/>
  <c r="IE35" i="25" s="1"/>
  <c r="IF35" i="25" s="1"/>
  <c r="IG35" i="25" s="1"/>
  <c r="HS35" i="25"/>
  <c r="HT35" i="25" s="1"/>
  <c r="HU35" i="25" s="1"/>
  <c r="HV35" i="25" s="1"/>
  <c r="HW35" i="25" s="1"/>
  <c r="HX35" i="25" s="1"/>
  <c r="HY35" i="25" s="1"/>
  <c r="HP35" i="25"/>
  <c r="HQ35" i="25" s="1"/>
  <c r="HL35" i="25"/>
  <c r="HM35" i="25" s="1"/>
  <c r="HN35" i="25" s="1"/>
  <c r="HO35" i="25" s="1"/>
  <c r="HK35" i="25"/>
  <c r="HC35" i="25"/>
  <c r="HD35" i="25" s="1"/>
  <c r="HE35" i="25" s="1"/>
  <c r="HF35" i="25" s="1"/>
  <c r="HG35" i="25" s="1"/>
  <c r="HH35" i="25" s="1"/>
  <c r="HI35" i="25" s="1"/>
  <c r="GV35" i="25"/>
  <c r="GW35" i="25" s="1"/>
  <c r="GX35" i="25" s="1"/>
  <c r="GY35" i="25" s="1"/>
  <c r="GZ35" i="25" s="1"/>
  <c r="HA35" i="25" s="1"/>
  <c r="GU35" i="25"/>
  <c r="GM35" i="25"/>
  <c r="GN35" i="25" s="1"/>
  <c r="GO35" i="25" s="1"/>
  <c r="GP35" i="25" s="1"/>
  <c r="GQ35" i="25" s="1"/>
  <c r="GR35" i="25" s="1"/>
  <c r="GS35" i="25" s="1"/>
  <c r="GF35" i="25"/>
  <c r="GG35" i="25" s="1"/>
  <c r="GH35" i="25" s="1"/>
  <c r="GI35" i="25" s="1"/>
  <c r="GJ35" i="25" s="1"/>
  <c r="GK35" i="25" s="1"/>
  <c r="GD35" i="25"/>
  <c r="GE35" i="25" s="1"/>
  <c r="FW35" i="25"/>
  <c r="FX35" i="25" s="1"/>
  <c r="FY35" i="25" s="1"/>
  <c r="FZ35" i="25" s="1"/>
  <c r="GA35" i="25" s="1"/>
  <c r="GB35" i="25" s="1"/>
  <c r="FP35" i="25"/>
  <c r="FQ35" i="25" s="1"/>
  <c r="FR35" i="25" s="1"/>
  <c r="FS35" i="25" s="1"/>
  <c r="FT35" i="25" s="1"/>
  <c r="FU35" i="25" s="1"/>
  <c r="FO35" i="25"/>
  <c r="FG35" i="25"/>
  <c r="FH35" i="25" s="1"/>
  <c r="FI35" i="25" s="1"/>
  <c r="FJ35" i="25" s="1"/>
  <c r="FK35" i="25" s="1"/>
  <c r="FL35" i="25" s="1"/>
  <c r="FM35" i="25" s="1"/>
  <c r="FD35" i="25"/>
  <c r="FE35" i="25" s="1"/>
  <c r="EZ35" i="25"/>
  <c r="FA35" i="25" s="1"/>
  <c r="FB35" i="25" s="1"/>
  <c r="FC35" i="25" s="1"/>
  <c r="EY35" i="25"/>
  <c r="EW35" i="25"/>
  <c r="EU35" i="25"/>
  <c r="EV35" i="25" s="1"/>
  <c r="EQ35" i="25"/>
  <c r="ER35" i="25" s="1"/>
  <c r="ES35" i="25" s="1"/>
  <c r="ET35" i="25" s="1"/>
  <c r="EL35" i="25"/>
  <c r="EM35" i="25" s="1"/>
  <c r="EN35" i="25" s="1"/>
  <c r="EO35" i="25" s="1"/>
  <c r="EJ35" i="25"/>
  <c r="EK35" i="25" s="1"/>
  <c r="EI35" i="25"/>
  <c r="EE35" i="25"/>
  <c r="EF35" i="25" s="1"/>
  <c r="EG35" i="25" s="1"/>
  <c r="EC35" i="25"/>
  <c r="ED35" i="25" s="1"/>
  <c r="EA35" i="25"/>
  <c r="EB35" i="25" s="1"/>
  <c r="DT35" i="25"/>
  <c r="DU35" i="25" s="1"/>
  <c r="DV35" i="25" s="1"/>
  <c r="DW35" i="25" s="1"/>
  <c r="DX35" i="25" s="1"/>
  <c r="DY35" i="25" s="1"/>
  <c r="DS35" i="25"/>
  <c r="DM35" i="25"/>
  <c r="DK35" i="25"/>
  <c r="DJ35" i="25"/>
  <c r="DB35" i="25"/>
  <c r="CZ35" i="25"/>
  <c r="CY35" i="25"/>
  <c r="CX35" i="25"/>
  <c r="CW35" i="25"/>
  <c r="CV35" i="25"/>
  <c r="CU35" i="25"/>
  <c r="CT35" i="25"/>
  <c r="CR35" i="25"/>
  <c r="CQ35" i="25"/>
  <c r="CP35" i="25"/>
  <c r="CO35" i="25"/>
  <c r="CN35" i="25"/>
  <c r="CM35" i="25"/>
  <c r="CL35" i="25"/>
  <c r="CK35" i="25"/>
  <c r="CI35" i="25"/>
  <c r="CH35" i="25"/>
  <c r="CG35" i="25"/>
  <c r="CF35" i="25"/>
  <c r="CE35" i="25"/>
  <c r="CD35" i="25"/>
  <c r="CC35" i="25"/>
  <c r="BY35" i="25"/>
  <c r="BW35" i="25"/>
  <c r="BV35" i="25" s="1"/>
  <c r="BU35" i="25"/>
  <c r="BI35" i="25"/>
  <c r="BG35" i="25"/>
  <c r="BF35" i="25"/>
  <c r="BE35" i="25"/>
  <c r="BC35" i="25"/>
  <c r="BS35" i="25" s="1"/>
  <c r="AY35" i="25"/>
  <c r="BO35" i="25" s="1"/>
  <c r="AW35" i="25"/>
  <c r="AV35" i="25"/>
  <c r="BM35" i="25" s="1"/>
  <c r="AJ35" i="25"/>
  <c r="AH35" i="25"/>
  <c r="AG35" i="25" s="1"/>
  <c r="AF35" i="25"/>
  <c r="Z35" i="25"/>
  <c r="AA35" i="25" s="1"/>
  <c r="AQ35" i="25" s="1"/>
  <c r="X35" i="25"/>
  <c r="W35" i="25"/>
  <c r="AN35" i="25" s="1"/>
  <c r="V35" i="25"/>
  <c r="DQ35" i="25" s="1"/>
  <c r="U35" i="25"/>
  <c r="T35" i="25"/>
  <c r="S35" i="25"/>
  <c r="JB34" i="25"/>
  <c r="IY34" i="25"/>
  <c r="JA34" i="25" s="1"/>
  <c r="IZ34" i="25" s="1"/>
  <c r="IW34" i="25"/>
  <c r="IN34" i="25"/>
  <c r="IM34" i="25"/>
  <c r="IK34" i="25"/>
  <c r="II34" i="25"/>
  <c r="IE34" i="25"/>
  <c r="IB34" i="25"/>
  <c r="HW34" i="25"/>
  <c r="IL34" i="25" s="1"/>
  <c r="HT34" i="25"/>
  <c r="HO34" i="25"/>
  <c r="HL34" i="25"/>
  <c r="IJ34" i="25" s="1"/>
  <c r="HG34" i="25"/>
  <c r="HD34" i="25"/>
  <c r="HA34" i="25"/>
  <c r="GW34" i="25"/>
  <c r="GU34" i="25"/>
  <c r="GQ34" i="25"/>
  <c r="GN34" i="25"/>
  <c r="GK34" i="25"/>
  <c r="GH34" i="25"/>
  <c r="GX34" i="25" s="1"/>
  <c r="GF34" i="25"/>
  <c r="GE34" i="25"/>
  <c r="GV34" i="25" s="1"/>
  <c r="GB34" i="25"/>
  <c r="FZ34" i="25"/>
  <c r="FY34" i="25"/>
  <c r="FW34" i="25"/>
  <c r="FS34" i="25"/>
  <c r="FP34" i="25"/>
  <c r="FK34" i="25"/>
  <c r="FH34" i="25"/>
  <c r="FC34" i="25"/>
  <c r="EZ34" i="25"/>
  <c r="EU34" i="25"/>
  <c r="GA34" i="25" s="1"/>
  <c r="ER34" i="25"/>
  <c r="FX34" i="25" s="1"/>
  <c r="EG34" i="25"/>
  <c r="EC34" i="25"/>
  <c r="EA34" i="25"/>
  <c r="DW34" i="25"/>
  <c r="DT34" i="25"/>
  <c r="DQ34" i="25"/>
  <c r="DN34" i="25"/>
  <c r="DP34" i="25" s="1"/>
  <c r="DL34" i="25"/>
  <c r="EB34" i="25" s="1"/>
  <c r="DK34" i="25"/>
  <c r="DD34" i="25"/>
  <c r="DC34" i="25" s="1"/>
  <c r="EJ34" i="25" s="1"/>
  <c r="DB34" i="25"/>
  <c r="CX34" i="25"/>
  <c r="CU34" i="25"/>
  <c r="CR34" i="25"/>
  <c r="DH34" i="25" s="1"/>
  <c r="EO34" i="25" s="1"/>
  <c r="CO34" i="25"/>
  <c r="DE34" i="25" s="1"/>
  <c r="CM34" i="25"/>
  <c r="CL34" i="25"/>
  <c r="CA34" i="25"/>
  <c r="BY34" i="25"/>
  <c r="BV34" i="25"/>
  <c r="BO34" i="25"/>
  <c r="BN34" i="25" s="1"/>
  <c r="BM34" i="25"/>
  <c r="BI34" i="25"/>
  <c r="BF34" i="25"/>
  <c r="BC34" i="25"/>
  <c r="BS34" i="25" s="1"/>
  <c r="AX34" i="25"/>
  <c r="AW34" i="25"/>
  <c r="AZ34" i="25" s="1"/>
  <c r="AP34" i="25"/>
  <c r="AN34" i="25"/>
  <c r="CC34" i="25" s="1"/>
  <c r="AL34" i="25"/>
  <c r="AG34" i="25"/>
  <c r="AD34" i="25"/>
  <c r="Y34" i="25"/>
  <c r="X34" i="25"/>
  <c r="AA34" i="25" s="1"/>
  <c r="T34" i="25"/>
  <c r="S34" i="25"/>
  <c r="IY33" i="25"/>
  <c r="IZ33" i="25" s="1"/>
  <c r="JA33" i="25" s="1"/>
  <c r="JB33" i="25" s="1"/>
  <c r="JC33" i="25" s="1"/>
  <c r="JD33" i="25" s="1"/>
  <c r="JE33" i="25" s="1"/>
  <c r="JF33" i="25" s="1"/>
  <c r="IS33" i="25"/>
  <c r="IT33" i="25" s="1"/>
  <c r="IU33" i="25" s="1"/>
  <c r="IV33" i="25" s="1"/>
  <c r="IW33" i="25" s="1"/>
  <c r="IX33" i="25" s="1"/>
  <c r="IQ33" i="25"/>
  <c r="IR33" i="25" s="1"/>
  <c r="IP33" i="25"/>
  <c r="IJ33" i="25"/>
  <c r="IK33" i="25" s="1"/>
  <c r="IL33" i="25" s="1"/>
  <c r="IM33" i="25" s="1"/>
  <c r="IN33" i="25" s="1"/>
  <c r="II33" i="25"/>
  <c r="IG33" i="25"/>
  <c r="IA33" i="25"/>
  <c r="IB33" i="25" s="1"/>
  <c r="IC33" i="25" s="1"/>
  <c r="ID33" i="25" s="1"/>
  <c r="IE33" i="25" s="1"/>
  <c r="IF33" i="25" s="1"/>
  <c r="HX33" i="25"/>
  <c r="HY33" i="25" s="1"/>
  <c r="HU33" i="25"/>
  <c r="HV33" i="25" s="1"/>
  <c r="HW33" i="25" s="1"/>
  <c r="HT33" i="25"/>
  <c r="HS33" i="25"/>
  <c r="HL33" i="25"/>
  <c r="HM33" i="25" s="1"/>
  <c r="HN33" i="25" s="1"/>
  <c r="HO33" i="25" s="1"/>
  <c r="HP33" i="25" s="1"/>
  <c r="HQ33" i="25" s="1"/>
  <c r="HK33" i="25"/>
  <c r="HF33" i="25"/>
  <c r="HG33" i="25" s="1"/>
  <c r="HH33" i="25" s="1"/>
  <c r="HI33" i="25" s="1"/>
  <c r="HC33" i="25"/>
  <c r="HD33" i="25" s="1"/>
  <c r="HE33" i="25" s="1"/>
  <c r="GW33" i="25"/>
  <c r="GX33" i="25" s="1"/>
  <c r="GY33" i="25" s="1"/>
  <c r="GZ33" i="25" s="1"/>
  <c r="HA33" i="25" s="1"/>
  <c r="GU33" i="25"/>
  <c r="GV33" i="25" s="1"/>
  <c r="GP33" i="25"/>
  <c r="GQ33" i="25" s="1"/>
  <c r="GR33" i="25" s="1"/>
  <c r="GS33" i="25" s="1"/>
  <c r="GN33" i="25"/>
  <c r="GO33" i="25" s="1"/>
  <c r="GM33" i="25"/>
  <c r="GG33" i="25"/>
  <c r="GH33" i="25" s="1"/>
  <c r="GI33" i="25" s="1"/>
  <c r="GJ33" i="25" s="1"/>
  <c r="GK33" i="25" s="1"/>
  <c r="GE33" i="25"/>
  <c r="GF33" i="25" s="1"/>
  <c r="GD33" i="25"/>
  <c r="FX33" i="25"/>
  <c r="FY33" i="25" s="1"/>
  <c r="FZ33" i="25" s="1"/>
  <c r="GA33" i="25" s="1"/>
  <c r="GB33" i="25" s="1"/>
  <c r="FW33" i="25"/>
  <c r="FU33" i="25"/>
  <c r="FO33" i="25"/>
  <c r="FP33" i="25" s="1"/>
  <c r="FQ33" i="25" s="1"/>
  <c r="FR33" i="25" s="1"/>
  <c r="FS33" i="25" s="1"/>
  <c r="FT33" i="25" s="1"/>
  <c r="FL33" i="25"/>
  <c r="FM33" i="25" s="1"/>
  <c r="FG33" i="25"/>
  <c r="FH33" i="25" s="1"/>
  <c r="FI33" i="25" s="1"/>
  <c r="FJ33" i="25" s="1"/>
  <c r="FK33" i="25" s="1"/>
  <c r="EZ33" i="25"/>
  <c r="FA33" i="25" s="1"/>
  <c r="FB33" i="25" s="1"/>
  <c r="FC33" i="25" s="1"/>
  <c r="FD33" i="25" s="1"/>
  <c r="FE33" i="25" s="1"/>
  <c r="EY33" i="25"/>
  <c r="EQ33" i="25"/>
  <c r="ER33" i="25" s="1"/>
  <c r="ES33" i="25" s="1"/>
  <c r="ET33" i="25" s="1"/>
  <c r="EU33" i="25" s="1"/>
  <c r="EV33" i="25" s="1"/>
  <c r="EW33" i="25" s="1"/>
  <c r="EI33" i="25"/>
  <c r="EJ33" i="25" s="1"/>
  <c r="EK33" i="25" s="1"/>
  <c r="EL33" i="25" s="1"/>
  <c r="EM33" i="25" s="1"/>
  <c r="EN33" i="25" s="1"/>
  <c r="EO33" i="25" s="1"/>
  <c r="ED33" i="25"/>
  <c r="EE33" i="25" s="1"/>
  <c r="EF33" i="25" s="1"/>
  <c r="EG33" i="25" s="1"/>
  <c r="EB33" i="25"/>
  <c r="EC33" i="25" s="1"/>
  <c r="EA33" i="25"/>
  <c r="DS33" i="25"/>
  <c r="DT33" i="25" s="1"/>
  <c r="DU33" i="25" s="1"/>
  <c r="DV33" i="25" s="1"/>
  <c r="DW33" i="25" s="1"/>
  <c r="DX33" i="25" s="1"/>
  <c r="DY33" i="25" s="1"/>
  <c r="DM33" i="25"/>
  <c r="DN33" i="25" s="1"/>
  <c r="DL33" i="25"/>
  <c r="DK33" i="25"/>
  <c r="DJ33" i="25"/>
  <c r="DB33" i="25"/>
  <c r="CZ33" i="25"/>
  <c r="CY33" i="25"/>
  <c r="CX33" i="25"/>
  <c r="CW33" i="25"/>
  <c r="CV33" i="25"/>
  <c r="CU33" i="25"/>
  <c r="CT33" i="25"/>
  <c r="CR33" i="25"/>
  <c r="CQ33" i="25"/>
  <c r="CP33" i="25"/>
  <c r="CO33" i="25"/>
  <c r="CN33" i="25"/>
  <c r="CM33" i="25"/>
  <c r="CL33" i="25"/>
  <c r="CK33" i="25"/>
  <c r="CI33" i="25"/>
  <c r="CH33" i="25"/>
  <c r="CG33" i="25"/>
  <c r="CF33" i="25"/>
  <c r="CE33" i="25"/>
  <c r="CD33" i="25"/>
  <c r="CC33" i="25"/>
  <c r="BY33" i="25"/>
  <c r="BW33" i="25"/>
  <c r="BV33" i="25" s="1"/>
  <c r="BU33" i="25"/>
  <c r="BI33" i="25"/>
  <c r="BG33" i="25"/>
  <c r="BF33" i="25"/>
  <c r="BE33" i="25"/>
  <c r="BC33" i="25"/>
  <c r="BS33" i="25" s="1"/>
  <c r="BB33" i="25"/>
  <c r="AY33" i="25"/>
  <c r="AZ33" i="25" s="1"/>
  <c r="BP33" i="25" s="1"/>
  <c r="AW33" i="25"/>
  <c r="AV33" i="25"/>
  <c r="AS33" i="25"/>
  <c r="AJ33" i="25"/>
  <c r="AH33" i="25"/>
  <c r="AG33" i="25" s="1"/>
  <c r="AF33" i="25"/>
  <c r="AC33" i="25"/>
  <c r="Z33" i="25"/>
  <c r="X33" i="25"/>
  <c r="W33" i="25"/>
  <c r="AN33" i="25" s="1"/>
  <c r="V33" i="25"/>
  <c r="DP33" i="25" s="1"/>
  <c r="U33" i="25"/>
  <c r="T33" i="25"/>
  <c r="JB32" i="25"/>
  <c r="JA32" i="25"/>
  <c r="IZ32" i="25" s="1"/>
  <c r="IY32" i="25"/>
  <c r="IW32" i="25"/>
  <c r="IN32" i="25"/>
  <c r="IM32" i="25"/>
  <c r="IK32" i="25"/>
  <c r="II32" i="25"/>
  <c r="IE32" i="25"/>
  <c r="IB32" i="25"/>
  <c r="HW32" i="25"/>
  <c r="HT32" i="25"/>
  <c r="HO32" i="25"/>
  <c r="IL32" i="25" s="1"/>
  <c r="HL32" i="25"/>
  <c r="IJ32" i="25" s="1"/>
  <c r="HG32" i="25"/>
  <c r="HD32" i="25"/>
  <c r="HA32" i="25"/>
  <c r="GW32" i="25"/>
  <c r="GV32" i="25"/>
  <c r="GU32" i="25"/>
  <c r="GQ32" i="25"/>
  <c r="GN32" i="25"/>
  <c r="GK32" i="25"/>
  <c r="GJ32" i="25"/>
  <c r="GZ32" i="25" s="1"/>
  <c r="GH32" i="25"/>
  <c r="GX32" i="25" s="1"/>
  <c r="GF32" i="25"/>
  <c r="GE32" i="25"/>
  <c r="GB32" i="25"/>
  <c r="FZ32" i="25"/>
  <c r="FY32" i="25"/>
  <c r="FX32" i="25"/>
  <c r="FW32" i="25"/>
  <c r="FS32" i="25"/>
  <c r="FP32" i="25"/>
  <c r="FK32" i="25"/>
  <c r="FH32" i="25"/>
  <c r="FC32" i="25"/>
  <c r="EZ32" i="25"/>
  <c r="EU32" i="25"/>
  <c r="ER32" i="25"/>
  <c r="EI32" i="25"/>
  <c r="EC32" i="25"/>
  <c r="EA32" i="25"/>
  <c r="DW32" i="25"/>
  <c r="DT32" i="25"/>
  <c r="DQ32" i="25"/>
  <c r="EG32" i="25" s="1"/>
  <c r="DN32" i="25"/>
  <c r="ED32" i="25" s="1"/>
  <c r="DL32" i="25"/>
  <c r="EB32" i="25" s="1"/>
  <c r="DK32" i="25"/>
  <c r="DD32" i="25"/>
  <c r="DC32" i="25" s="1"/>
  <c r="EJ32" i="25" s="1"/>
  <c r="DB32" i="25"/>
  <c r="CX32" i="25"/>
  <c r="CU32" i="25"/>
  <c r="CR32" i="25"/>
  <c r="DH32" i="25" s="1"/>
  <c r="EO32" i="25" s="1"/>
  <c r="CO32" i="25"/>
  <c r="DE32" i="25" s="1"/>
  <c r="CM32" i="25"/>
  <c r="CL32" i="25"/>
  <c r="CA32" i="25"/>
  <c r="BY32" i="25"/>
  <c r="BV32" i="25"/>
  <c r="BO32" i="25"/>
  <c r="BN32" i="25" s="1"/>
  <c r="BM32" i="25"/>
  <c r="BI32" i="25"/>
  <c r="BF32" i="25"/>
  <c r="BC32" i="25"/>
  <c r="BS32" i="25" s="1"/>
  <c r="AX32" i="25"/>
  <c r="AW32" i="25"/>
  <c r="AZ32" i="25" s="1"/>
  <c r="BB32" i="25" s="1"/>
  <c r="AP32" i="25"/>
  <c r="CE32" i="25" s="1"/>
  <c r="AO32" i="25"/>
  <c r="CD32" i="25" s="1"/>
  <c r="AN32" i="25"/>
  <c r="AL32" i="25"/>
  <c r="AJ32" i="25"/>
  <c r="AG32" i="25"/>
  <c r="AD32" i="25"/>
  <c r="AT32" i="25" s="1"/>
  <c r="Y32" i="25"/>
  <c r="X32" i="25"/>
  <c r="AA32" i="25" s="1"/>
  <c r="T32" i="25"/>
  <c r="S32" i="25"/>
  <c r="IP31" i="25"/>
  <c r="IQ31" i="25" s="1"/>
  <c r="IR31" i="25" s="1"/>
  <c r="IS31" i="25" s="1"/>
  <c r="IT31" i="25" s="1"/>
  <c r="IU31" i="25" s="1"/>
  <c r="IV31" i="25" s="1"/>
  <c r="IW31" i="25" s="1"/>
  <c r="IX31" i="25" s="1"/>
  <c r="IY31" i="25" s="1"/>
  <c r="IZ31" i="25" s="1"/>
  <c r="JA31" i="25" s="1"/>
  <c r="JB31" i="25" s="1"/>
  <c r="JC31" i="25" s="1"/>
  <c r="JD31" i="25" s="1"/>
  <c r="JE31" i="25" s="1"/>
  <c r="JF31" i="25" s="1"/>
  <c r="II31" i="25"/>
  <c r="IJ31" i="25" s="1"/>
  <c r="IK31" i="25" s="1"/>
  <c r="IL31" i="25" s="1"/>
  <c r="IM31" i="25" s="1"/>
  <c r="IN31" i="25" s="1"/>
  <c r="IF31" i="25"/>
  <c r="IG31" i="25" s="1"/>
  <c r="IA31" i="25"/>
  <c r="IB31" i="25" s="1"/>
  <c r="IC31" i="25" s="1"/>
  <c r="ID31" i="25" s="1"/>
  <c r="IE31" i="25" s="1"/>
  <c r="HU31" i="25"/>
  <c r="HV31" i="25" s="1"/>
  <c r="HW31" i="25" s="1"/>
  <c r="HX31" i="25" s="1"/>
  <c r="HY31" i="25" s="1"/>
  <c r="HT31" i="25"/>
  <c r="HS31" i="25"/>
  <c r="HL31" i="25"/>
  <c r="HM31" i="25" s="1"/>
  <c r="HN31" i="25" s="1"/>
  <c r="HO31" i="25" s="1"/>
  <c r="HP31" i="25" s="1"/>
  <c r="HQ31" i="25" s="1"/>
  <c r="HK31" i="25"/>
  <c r="HE31" i="25"/>
  <c r="HF31" i="25" s="1"/>
  <c r="HG31" i="25" s="1"/>
  <c r="HH31" i="25" s="1"/>
  <c r="HI31" i="25" s="1"/>
  <c r="HC31" i="25"/>
  <c r="HD31" i="25" s="1"/>
  <c r="GX31" i="25"/>
  <c r="GY31" i="25" s="1"/>
  <c r="GZ31" i="25" s="1"/>
  <c r="HA31" i="25" s="1"/>
  <c r="GV31" i="25"/>
  <c r="GW31" i="25" s="1"/>
  <c r="GU31" i="25"/>
  <c r="GO31" i="25"/>
  <c r="GP31" i="25" s="1"/>
  <c r="GQ31" i="25" s="1"/>
  <c r="GR31" i="25" s="1"/>
  <c r="GS31" i="25" s="1"/>
  <c r="GM31" i="25"/>
  <c r="GN31" i="25" s="1"/>
  <c r="GD31" i="25"/>
  <c r="GE31" i="25" s="1"/>
  <c r="GF31" i="25" s="1"/>
  <c r="GG31" i="25" s="1"/>
  <c r="GH31" i="25" s="1"/>
  <c r="GI31" i="25" s="1"/>
  <c r="GJ31" i="25" s="1"/>
  <c r="GK31" i="25" s="1"/>
  <c r="GA31" i="25"/>
  <c r="GB31" i="25" s="1"/>
  <c r="FW31" i="25"/>
  <c r="FX31" i="25" s="1"/>
  <c r="FY31" i="25" s="1"/>
  <c r="FZ31" i="25" s="1"/>
  <c r="FR31" i="25"/>
  <c r="FS31" i="25" s="1"/>
  <c r="FT31" i="25" s="1"/>
  <c r="FU31" i="25" s="1"/>
  <c r="FO31" i="25"/>
  <c r="FP31" i="25" s="1"/>
  <c r="FQ31" i="25" s="1"/>
  <c r="FI31" i="25"/>
  <c r="FJ31" i="25" s="1"/>
  <c r="FK31" i="25" s="1"/>
  <c r="FL31" i="25" s="1"/>
  <c r="FM31" i="25" s="1"/>
  <c r="FH31" i="25"/>
  <c r="FG31" i="25"/>
  <c r="FB31" i="25"/>
  <c r="FC31" i="25" s="1"/>
  <c r="FD31" i="25" s="1"/>
  <c r="FE31" i="25" s="1"/>
  <c r="EZ31" i="25"/>
  <c r="FA31" i="25" s="1"/>
  <c r="EY31" i="25"/>
  <c r="ES31" i="25"/>
  <c r="ET31" i="25" s="1"/>
  <c r="EU31" i="25" s="1"/>
  <c r="EV31" i="25" s="1"/>
  <c r="EW31" i="25" s="1"/>
  <c r="EQ31" i="25"/>
  <c r="ER31" i="25" s="1"/>
  <c r="EJ31" i="25"/>
  <c r="EK31" i="25" s="1"/>
  <c r="EL31" i="25" s="1"/>
  <c r="EM31" i="25" s="1"/>
  <c r="EN31" i="25" s="1"/>
  <c r="EO31" i="25" s="1"/>
  <c r="EI31" i="25"/>
  <c r="EC31" i="25"/>
  <c r="ED31" i="25" s="1"/>
  <c r="EE31" i="25" s="1"/>
  <c r="EF31" i="25" s="1"/>
  <c r="EG31" i="25" s="1"/>
  <c r="EA31" i="25"/>
  <c r="EB31" i="25" s="1"/>
  <c r="DX31" i="25"/>
  <c r="DY31" i="25" s="1"/>
  <c r="DT31" i="25"/>
  <c r="DU31" i="25" s="1"/>
  <c r="DV31" i="25" s="1"/>
  <c r="DW31" i="25" s="1"/>
  <c r="DS31" i="25"/>
  <c r="DQ31" i="25"/>
  <c r="DO31" i="25"/>
  <c r="DM31" i="25"/>
  <c r="DL31" i="25"/>
  <c r="DK31" i="25"/>
  <c r="DN31" i="25" s="1"/>
  <c r="DJ31" i="25"/>
  <c r="DB31" i="25"/>
  <c r="CZ31" i="25"/>
  <c r="CY31" i="25"/>
  <c r="CX31" i="25"/>
  <c r="CW31" i="25"/>
  <c r="CV31" i="25"/>
  <c r="CU31" i="25"/>
  <c r="CT31" i="25"/>
  <c r="CR31" i="25"/>
  <c r="CQ31" i="25"/>
  <c r="CP31" i="25"/>
  <c r="CO31" i="25"/>
  <c r="CN31" i="25"/>
  <c r="CM31" i="25"/>
  <c r="CL31" i="25"/>
  <c r="CK31" i="25"/>
  <c r="CI31" i="25"/>
  <c r="CH31" i="25"/>
  <c r="CG31" i="25"/>
  <c r="CF31" i="25"/>
  <c r="CE31" i="25"/>
  <c r="CD31" i="25"/>
  <c r="CC31" i="25"/>
  <c r="BY31" i="25"/>
  <c r="BW31" i="25"/>
  <c r="BV31" i="25" s="1"/>
  <c r="BU31" i="25"/>
  <c r="BS31" i="25"/>
  <c r="BI31" i="25"/>
  <c r="BG31" i="25"/>
  <c r="BF31" i="25" s="1"/>
  <c r="BE31" i="25"/>
  <c r="BC31" i="25"/>
  <c r="BB31" i="25"/>
  <c r="BR31" i="25" s="1"/>
  <c r="BA31" i="25"/>
  <c r="BQ31" i="25" s="1"/>
  <c r="AY31" i="25"/>
  <c r="AX31" i="25"/>
  <c r="BN31" i="25" s="1"/>
  <c r="AW31" i="25"/>
  <c r="AV31" i="25"/>
  <c r="AJ31" i="25"/>
  <c r="AH31" i="25"/>
  <c r="AG31" i="25" s="1"/>
  <c r="AF31" i="25"/>
  <c r="AC31" i="25"/>
  <c r="AS31" i="25" s="1"/>
  <c r="Z31" i="25"/>
  <c r="AA31" i="25" s="1"/>
  <c r="AQ31" i="25" s="1"/>
  <c r="X31" i="25"/>
  <c r="W31" i="25"/>
  <c r="V31" i="25"/>
  <c r="DP31" i="25" s="1"/>
  <c r="U31" i="25"/>
  <c r="T31" i="25"/>
  <c r="JB30" i="25"/>
  <c r="JA30" i="25"/>
  <c r="IZ30" i="25" s="1"/>
  <c r="IY30" i="25"/>
  <c r="IW30" i="25"/>
  <c r="IN30" i="25"/>
  <c r="IM30" i="25"/>
  <c r="IK30" i="25"/>
  <c r="II30" i="25"/>
  <c r="IE30" i="25"/>
  <c r="IB30" i="25"/>
  <c r="HW30" i="25"/>
  <c r="HT30" i="25"/>
  <c r="IJ30" i="25" s="1"/>
  <c r="HO30" i="25"/>
  <c r="IL30" i="25" s="1"/>
  <c r="HL30" i="25"/>
  <c r="HG30" i="25"/>
  <c r="HD30" i="25"/>
  <c r="GW30" i="25"/>
  <c r="GV30" i="25"/>
  <c r="GU30" i="25"/>
  <c r="GQ30" i="25"/>
  <c r="GN30" i="25"/>
  <c r="GK30" i="25"/>
  <c r="HA30" i="25" s="1"/>
  <c r="GF30" i="25"/>
  <c r="GE30" i="25"/>
  <c r="GH30" i="25" s="1"/>
  <c r="GB30" i="25"/>
  <c r="FZ30" i="25"/>
  <c r="FY30" i="25"/>
  <c r="FW30" i="25"/>
  <c r="FS30" i="25"/>
  <c r="FP30" i="25"/>
  <c r="FX30" i="25" s="1"/>
  <c r="FK30" i="25"/>
  <c r="FH30" i="25"/>
  <c r="FC30" i="25"/>
  <c r="EZ30" i="25"/>
  <c r="EU30" i="25"/>
  <c r="GA30" i="25" s="1"/>
  <c r="ER30" i="25"/>
  <c r="EC30" i="25"/>
  <c r="EK30" i="25" s="1"/>
  <c r="EB30" i="25"/>
  <c r="EA30" i="25"/>
  <c r="DW30" i="25"/>
  <c r="DT30" i="25"/>
  <c r="DQ30" i="25"/>
  <c r="EG30" i="25" s="1"/>
  <c r="DP30" i="25"/>
  <c r="DO30" i="25" s="1"/>
  <c r="EE30" i="25" s="1"/>
  <c r="DN30" i="25"/>
  <c r="ED30" i="25" s="1"/>
  <c r="DL30" i="25"/>
  <c r="DK30" i="25"/>
  <c r="DD30" i="25"/>
  <c r="DC30" i="25"/>
  <c r="DB30" i="25"/>
  <c r="EI30" i="25" s="1"/>
  <c r="CX30" i="25"/>
  <c r="CU30" i="25"/>
  <c r="CR30" i="25"/>
  <c r="DH30" i="25" s="1"/>
  <c r="EO30" i="25" s="1"/>
  <c r="CQ30" i="25"/>
  <c r="DG30" i="25" s="1"/>
  <c r="CM30" i="25"/>
  <c r="CL30" i="25"/>
  <c r="CO30" i="25" s="1"/>
  <c r="DE30" i="25" s="1"/>
  <c r="EL30" i="25" s="1"/>
  <c r="CC30" i="25"/>
  <c r="CA30" i="25"/>
  <c r="BY30" i="25" s="1"/>
  <c r="BV30" i="25"/>
  <c r="BO30" i="25"/>
  <c r="BN30" i="25"/>
  <c r="BM30" i="25"/>
  <c r="BI30" i="25"/>
  <c r="BF30" i="25"/>
  <c r="BC30" i="25"/>
  <c r="BS30" i="25" s="1"/>
  <c r="BB30" i="25"/>
  <c r="BR30" i="25" s="1"/>
  <c r="CH30" i="25" s="1"/>
  <c r="AZ30" i="25"/>
  <c r="BP30" i="25" s="1"/>
  <c r="AX30" i="25"/>
  <c r="AW30" i="25"/>
  <c r="AP30" i="25"/>
  <c r="AN30" i="25"/>
  <c r="AL30" i="25"/>
  <c r="AG30" i="25"/>
  <c r="AD30" i="25"/>
  <c r="AC30" i="25"/>
  <c r="AS30" i="25" s="1"/>
  <c r="Y30" i="25"/>
  <c r="AO30" i="25" s="1"/>
  <c r="CD30" i="25" s="1"/>
  <c r="X30" i="25"/>
  <c r="AA30" i="25" s="1"/>
  <c r="AQ30" i="25" s="1"/>
  <c r="T30" i="25"/>
  <c r="S30" i="25"/>
  <c r="IV29" i="25"/>
  <c r="IW29" i="25" s="1"/>
  <c r="IX29" i="25" s="1"/>
  <c r="IY29" i="25" s="1"/>
  <c r="IZ29" i="25" s="1"/>
  <c r="JA29" i="25" s="1"/>
  <c r="JB29" i="25" s="1"/>
  <c r="JC29" i="25" s="1"/>
  <c r="JD29" i="25" s="1"/>
  <c r="JE29" i="25" s="1"/>
  <c r="JF29" i="25" s="1"/>
  <c r="IP29" i="25"/>
  <c r="IQ29" i="25" s="1"/>
  <c r="IR29" i="25" s="1"/>
  <c r="IS29" i="25" s="1"/>
  <c r="IT29" i="25" s="1"/>
  <c r="IU29" i="25" s="1"/>
  <c r="IN29" i="25"/>
  <c r="IM29" i="25"/>
  <c r="IJ29" i="25"/>
  <c r="IK29" i="25" s="1"/>
  <c r="IL29" i="25" s="1"/>
  <c r="II29" i="25"/>
  <c r="IA29" i="25"/>
  <c r="IB29" i="25" s="1"/>
  <c r="IC29" i="25" s="1"/>
  <c r="ID29" i="25" s="1"/>
  <c r="IE29" i="25" s="1"/>
  <c r="IF29" i="25" s="1"/>
  <c r="IG29" i="25" s="1"/>
  <c r="HU29" i="25"/>
  <c r="HV29" i="25" s="1"/>
  <c r="HW29" i="25" s="1"/>
  <c r="HX29" i="25" s="1"/>
  <c r="HY29" i="25" s="1"/>
  <c r="HS29" i="25"/>
  <c r="HT29" i="25" s="1"/>
  <c r="HM29" i="25"/>
  <c r="HN29" i="25" s="1"/>
  <c r="HO29" i="25" s="1"/>
  <c r="HP29" i="25" s="1"/>
  <c r="HQ29" i="25" s="1"/>
  <c r="HL29" i="25"/>
  <c r="HK29" i="25"/>
  <c r="HC29" i="25"/>
  <c r="HD29" i="25" s="1"/>
  <c r="HE29" i="25" s="1"/>
  <c r="HF29" i="25" s="1"/>
  <c r="HG29" i="25" s="1"/>
  <c r="HH29" i="25" s="1"/>
  <c r="HI29" i="25" s="1"/>
  <c r="GU29" i="25"/>
  <c r="GV29" i="25" s="1"/>
  <c r="GW29" i="25" s="1"/>
  <c r="GX29" i="25" s="1"/>
  <c r="GY29" i="25" s="1"/>
  <c r="GZ29" i="25" s="1"/>
  <c r="HA29" i="25" s="1"/>
  <c r="GS29" i="25"/>
  <c r="GM29" i="25"/>
  <c r="GN29" i="25" s="1"/>
  <c r="GO29" i="25" s="1"/>
  <c r="GP29" i="25" s="1"/>
  <c r="GQ29" i="25" s="1"/>
  <c r="GR29" i="25" s="1"/>
  <c r="GD29" i="25"/>
  <c r="GE29" i="25" s="1"/>
  <c r="GF29" i="25" s="1"/>
  <c r="GG29" i="25" s="1"/>
  <c r="GH29" i="25" s="1"/>
  <c r="GI29" i="25" s="1"/>
  <c r="GJ29" i="25" s="1"/>
  <c r="GK29" i="25" s="1"/>
  <c r="GB29" i="25"/>
  <c r="GA29" i="25"/>
  <c r="FX29" i="25"/>
  <c r="FY29" i="25" s="1"/>
  <c r="FZ29" i="25" s="1"/>
  <c r="FW29" i="25"/>
  <c r="FS29" i="25"/>
  <c r="FT29" i="25" s="1"/>
  <c r="FU29" i="25" s="1"/>
  <c r="FR29" i="25"/>
  <c r="FO29" i="25"/>
  <c r="FP29" i="25" s="1"/>
  <c r="FQ29" i="25" s="1"/>
  <c r="FJ29" i="25"/>
  <c r="FK29" i="25" s="1"/>
  <c r="FL29" i="25" s="1"/>
  <c r="FM29" i="25" s="1"/>
  <c r="FI29" i="25"/>
  <c r="FG29" i="25"/>
  <c r="FH29" i="25" s="1"/>
  <c r="EZ29" i="25"/>
  <c r="FA29" i="25" s="1"/>
  <c r="FB29" i="25" s="1"/>
  <c r="FC29" i="25" s="1"/>
  <c r="FD29" i="25" s="1"/>
  <c r="FE29" i="25" s="1"/>
  <c r="EY29" i="25"/>
  <c r="ER29" i="25"/>
  <c r="ES29" i="25" s="1"/>
  <c r="ET29" i="25" s="1"/>
  <c r="EU29" i="25" s="1"/>
  <c r="EV29" i="25" s="1"/>
  <c r="EW29" i="25" s="1"/>
  <c r="EQ29" i="25"/>
  <c r="EI29" i="25"/>
  <c r="EJ29" i="25" s="1"/>
  <c r="EK29" i="25" s="1"/>
  <c r="EL29" i="25" s="1"/>
  <c r="EM29" i="25" s="1"/>
  <c r="EN29" i="25" s="1"/>
  <c r="EO29" i="25" s="1"/>
  <c r="EG29" i="25"/>
  <c r="EA29" i="25"/>
  <c r="EB29" i="25" s="1"/>
  <c r="EC29" i="25" s="1"/>
  <c r="ED29" i="25" s="1"/>
  <c r="EE29" i="25" s="1"/>
  <c r="EF29" i="25" s="1"/>
  <c r="DX29" i="25"/>
  <c r="DY29" i="25" s="1"/>
  <c r="DS29" i="25"/>
  <c r="DT29" i="25" s="1"/>
  <c r="DU29" i="25" s="1"/>
  <c r="DV29" i="25" s="1"/>
  <c r="DW29" i="25" s="1"/>
  <c r="DP29" i="25"/>
  <c r="DM29" i="25"/>
  <c r="DN29" i="25" s="1"/>
  <c r="DL29" i="25"/>
  <c r="DK29" i="25"/>
  <c r="DJ29" i="25"/>
  <c r="DB29" i="25"/>
  <c r="CZ29" i="25"/>
  <c r="CY29" i="25"/>
  <c r="CX29" i="25"/>
  <c r="CW29" i="25"/>
  <c r="CV29" i="25"/>
  <c r="CU29" i="25"/>
  <c r="CT29" i="25"/>
  <c r="CR29" i="25"/>
  <c r="CQ29" i="25"/>
  <c r="CP29" i="25"/>
  <c r="CO29" i="25"/>
  <c r="CN29" i="25"/>
  <c r="CM29" i="25"/>
  <c r="CL29" i="25"/>
  <c r="CK29" i="25"/>
  <c r="CI29" i="25"/>
  <c r="CH29" i="25"/>
  <c r="CG29" i="25"/>
  <c r="CF29" i="25"/>
  <c r="CE29" i="25"/>
  <c r="CD29" i="25"/>
  <c r="CC29" i="25"/>
  <c r="BY29" i="25"/>
  <c r="BW29" i="25"/>
  <c r="BV29" i="25"/>
  <c r="BU29" i="25"/>
  <c r="BI29" i="25"/>
  <c r="BG29" i="25"/>
  <c r="BF29" i="25"/>
  <c r="BE29" i="25"/>
  <c r="AZ29" i="25"/>
  <c r="BP29" i="25" s="1"/>
  <c r="AY29" i="25"/>
  <c r="AW29" i="25"/>
  <c r="AV29" i="25"/>
  <c r="BM29" i="25" s="1"/>
  <c r="AJ29" i="25"/>
  <c r="AH29" i="25"/>
  <c r="AG29" i="25" s="1"/>
  <c r="AF29" i="25"/>
  <c r="AD29" i="25"/>
  <c r="AT29" i="25" s="1"/>
  <c r="Z29" i="25"/>
  <c r="AA29" i="25" s="1"/>
  <c r="AQ29" i="25" s="1"/>
  <c r="X29" i="25"/>
  <c r="W29" i="25"/>
  <c r="AN29" i="25" s="1"/>
  <c r="V29" i="25"/>
  <c r="AC29" i="25" s="1"/>
  <c r="U29" i="25"/>
  <c r="T29" i="25"/>
  <c r="JB28" i="25"/>
  <c r="JA28" i="25"/>
  <c r="IY28" i="25"/>
  <c r="IW28" i="25"/>
  <c r="IN28" i="25"/>
  <c r="IM28" i="25"/>
  <c r="IK28" i="25"/>
  <c r="II28" i="25"/>
  <c r="IE28" i="25"/>
  <c r="IB28" i="25"/>
  <c r="HW28" i="25"/>
  <c r="HT28" i="25"/>
  <c r="IJ28" i="25" s="1"/>
  <c r="HO28" i="25"/>
  <c r="HL28" i="25"/>
  <c r="HG28" i="25"/>
  <c r="HD28" i="25"/>
  <c r="HA28" i="25"/>
  <c r="GW28" i="25"/>
  <c r="GU28" i="25"/>
  <c r="GQ28" i="25"/>
  <c r="GN28" i="25"/>
  <c r="GK28" i="25"/>
  <c r="GF28" i="25"/>
  <c r="GE28" i="25"/>
  <c r="GH28" i="25" s="1"/>
  <c r="GB28" i="25"/>
  <c r="GA28" i="25"/>
  <c r="FZ28" i="25"/>
  <c r="FY28" i="25"/>
  <c r="FW28" i="25"/>
  <c r="FS28" i="25"/>
  <c r="FP28" i="25"/>
  <c r="FK28" i="25"/>
  <c r="FH28" i="25"/>
  <c r="FX28" i="25" s="1"/>
  <c r="FC28" i="25"/>
  <c r="EZ28" i="25"/>
  <c r="EU28" i="25"/>
  <c r="ER28" i="25"/>
  <c r="ED28" i="25"/>
  <c r="EC28" i="25"/>
  <c r="EA28" i="25"/>
  <c r="DW28" i="25"/>
  <c r="DT28" i="25"/>
  <c r="DQ28" i="25"/>
  <c r="EG28" i="25" s="1"/>
  <c r="DO28" i="25"/>
  <c r="EE28" i="25" s="1"/>
  <c r="DN28" i="25"/>
  <c r="DP28" i="25" s="1"/>
  <c r="EF28" i="25" s="1"/>
  <c r="DL28" i="25"/>
  <c r="EB28" i="25" s="1"/>
  <c r="DK28" i="25"/>
  <c r="DH28" i="25"/>
  <c r="EO28" i="25" s="1"/>
  <c r="DD28" i="25"/>
  <c r="DC28" i="25"/>
  <c r="DB28" i="25"/>
  <c r="EI28" i="25" s="1"/>
  <c r="CX28" i="25"/>
  <c r="CU28" i="25"/>
  <c r="CR28" i="25"/>
  <c r="CO28" i="25"/>
  <c r="CM28" i="25"/>
  <c r="CL28" i="25"/>
  <c r="CA28" i="25"/>
  <c r="BY28" i="25"/>
  <c r="BV28" i="25"/>
  <c r="BO28" i="25"/>
  <c r="BN28" i="25" s="1"/>
  <c r="BM28" i="25"/>
  <c r="BI28" i="25"/>
  <c r="BF28" i="25"/>
  <c r="BC28" i="25"/>
  <c r="BS28" i="25" s="1"/>
  <c r="AZ28" i="25"/>
  <c r="AX28" i="25"/>
  <c r="AW28" i="25"/>
  <c r="AT28" i="25"/>
  <c r="AP28" i="25"/>
  <c r="AN28" i="25"/>
  <c r="AL28" i="25"/>
  <c r="AJ28" i="25"/>
  <c r="AG28" i="25"/>
  <c r="AD28" i="25"/>
  <c r="AA28" i="25"/>
  <c r="Y28" i="25"/>
  <c r="AO28" i="25" s="1"/>
  <c r="X28" i="25"/>
  <c r="T28" i="25"/>
  <c r="S28" i="25"/>
  <c r="JC27" i="25"/>
  <c r="JD27" i="25" s="1"/>
  <c r="JE27" i="25" s="1"/>
  <c r="JF27" i="25" s="1"/>
  <c r="IU27" i="25"/>
  <c r="IV27" i="25" s="1"/>
  <c r="IW27" i="25" s="1"/>
  <c r="IX27" i="25" s="1"/>
  <c r="IY27" i="25" s="1"/>
  <c r="IZ27" i="25" s="1"/>
  <c r="JA27" i="25" s="1"/>
  <c r="JB27" i="25" s="1"/>
  <c r="IP27" i="25"/>
  <c r="IQ27" i="25" s="1"/>
  <c r="IR27" i="25" s="1"/>
  <c r="IS27" i="25" s="1"/>
  <c r="IT27" i="25" s="1"/>
  <c r="II27" i="25"/>
  <c r="IJ27" i="25" s="1"/>
  <c r="IK27" i="25" s="1"/>
  <c r="IL27" i="25" s="1"/>
  <c r="IM27" i="25" s="1"/>
  <c r="IN27" i="25" s="1"/>
  <c r="IC27" i="25"/>
  <c r="ID27" i="25" s="1"/>
  <c r="IE27" i="25" s="1"/>
  <c r="IF27" i="25" s="1"/>
  <c r="IG27" i="25" s="1"/>
  <c r="IA27" i="25"/>
  <c r="IB27" i="25" s="1"/>
  <c r="HU27" i="25"/>
  <c r="HV27" i="25" s="1"/>
  <c r="HW27" i="25" s="1"/>
  <c r="HX27" i="25" s="1"/>
  <c r="HY27" i="25" s="1"/>
  <c r="HT27" i="25"/>
  <c r="HS27" i="25"/>
  <c r="HK27" i="25"/>
  <c r="HL27" i="25" s="1"/>
  <c r="HM27" i="25" s="1"/>
  <c r="HN27" i="25" s="1"/>
  <c r="HO27" i="25" s="1"/>
  <c r="HP27" i="25" s="1"/>
  <c r="HQ27" i="25" s="1"/>
  <c r="HC27" i="25"/>
  <c r="HD27" i="25" s="1"/>
  <c r="HE27" i="25" s="1"/>
  <c r="HF27" i="25" s="1"/>
  <c r="HG27" i="25" s="1"/>
  <c r="HH27" i="25" s="1"/>
  <c r="HI27" i="25" s="1"/>
  <c r="HA27" i="25"/>
  <c r="GU27" i="25"/>
  <c r="GV27" i="25" s="1"/>
  <c r="GW27" i="25" s="1"/>
  <c r="GX27" i="25" s="1"/>
  <c r="GY27" i="25" s="1"/>
  <c r="GZ27" i="25" s="1"/>
  <c r="GM27" i="25"/>
  <c r="GN27" i="25" s="1"/>
  <c r="GO27" i="25" s="1"/>
  <c r="GP27" i="25" s="1"/>
  <c r="GQ27" i="25" s="1"/>
  <c r="GR27" i="25" s="1"/>
  <c r="GS27" i="25" s="1"/>
  <c r="GI27" i="25"/>
  <c r="GJ27" i="25" s="1"/>
  <c r="GK27" i="25" s="1"/>
  <c r="GD27" i="25"/>
  <c r="GE27" i="25" s="1"/>
  <c r="GF27" i="25" s="1"/>
  <c r="GG27" i="25" s="1"/>
  <c r="GH27" i="25" s="1"/>
  <c r="FW27" i="25"/>
  <c r="FX27" i="25" s="1"/>
  <c r="FY27" i="25" s="1"/>
  <c r="FZ27" i="25" s="1"/>
  <c r="GA27" i="25" s="1"/>
  <c r="GB27" i="25" s="1"/>
  <c r="FQ27" i="25"/>
  <c r="FR27" i="25" s="1"/>
  <c r="FS27" i="25" s="1"/>
  <c r="FT27" i="25" s="1"/>
  <c r="FU27" i="25" s="1"/>
  <c r="FO27" i="25"/>
  <c r="FP27" i="25" s="1"/>
  <c r="FH27" i="25"/>
  <c r="FI27" i="25" s="1"/>
  <c r="FJ27" i="25" s="1"/>
  <c r="FK27" i="25" s="1"/>
  <c r="FL27" i="25" s="1"/>
  <c r="FM27" i="25" s="1"/>
  <c r="FG27" i="25"/>
  <c r="EY27" i="25"/>
  <c r="EZ27" i="25" s="1"/>
  <c r="FA27" i="25" s="1"/>
  <c r="FB27" i="25" s="1"/>
  <c r="FC27" i="25" s="1"/>
  <c r="FD27" i="25" s="1"/>
  <c r="FE27" i="25" s="1"/>
  <c r="EQ27" i="25"/>
  <c r="ER27" i="25" s="1"/>
  <c r="ES27" i="25" s="1"/>
  <c r="ET27" i="25" s="1"/>
  <c r="EU27" i="25" s="1"/>
  <c r="EV27" i="25" s="1"/>
  <c r="EW27" i="25" s="1"/>
  <c r="EO27" i="25"/>
  <c r="EI27" i="25"/>
  <c r="EJ27" i="25" s="1"/>
  <c r="EK27" i="25" s="1"/>
  <c r="EL27" i="25" s="1"/>
  <c r="EM27" i="25" s="1"/>
  <c r="EN27" i="25" s="1"/>
  <c r="EA27" i="25"/>
  <c r="EB27" i="25" s="1"/>
  <c r="EC27" i="25" s="1"/>
  <c r="ED27" i="25" s="1"/>
  <c r="EE27" i="25" s="1"/>
  <c r="EF27" i="25" s="1"/>
  <c r="EG27" i="25" s="1"/>
  <c r="DW27" i="25"/>
  <c r="DX27" i="25" s="1"/>
  <c r="DY27" i="25" s="1"/>
  <c r="DT27" i="25"/>
  <c r="DU27" i="25" s="1"/>
  <c r="DV27" i="25" s="1"/>
  <c r="DS27" i="25"/>
  <c r="DN27" i="25"/>
  <c r="DM27" i="25"/>
  <c r="DL27" i="25" s="1"/>
  <c r="DK27" i="25"/>
  <c r="DJ27" i="25"/>
  <c r="DB27" i="25"/>
  <c r="CZ27" i="25"/>
  <c r="CY27" i="25"/>
  <c r="CX27" i="25"/>
  <c r="CW27" i="25"/>
  <c r="CV27" i="25"/>
  <c r="CU27" i="25"/>
  <c r="CT27" i="25"/>
  <c r="CR27" i="25"/>
  <c r="CQ27" i="25"/>
  <c r="CP27" i="25"/>
  <c r="CO27" i="25"/>
  <c r="CN27" i="25"/>
  <c r="CM27" i="25"/>
  <c r="CL27" i="25"/>
  <c r="CK27" i="25"/>
  <c r="CI27" i="25"/>
  <c r="CH27" i="25"/>
  <c r="CG27" i="25"/>
  <c r="CF27" i="25"/>
  <c r="CE27" i="25"/>
  <c r="CD27" i="25"/>
  <c r="CC27" i="25"/>
  <c r="BY27" i="25"/>
  <c r="BW27" i="25"/>
  <c r="BV27" i="25"/>
  <c r="BU27" i="25"/>
  <c r="BI27" i="25"/>
  <c r="BG27" i="25"/>
  <c r="BF27" i="25" s="1"/>
  <c r="BE27" i="25"/>
  <c r="AY27" i="25"/>
  <c r="AW27" i="25"/>
  <c r="AV27" i="25"/>
  <c r="BM27" i="25" s="1"/>
  <c r="AJ27" i="25"/>
  <c r="AH27" i="25"/>
  <c r="AG27" i="25" s="1"/>
  <c r="AF27" i="25"/>
  <c r="AC27" i="25"/>
  <c r="AS27" i="25" s="1"/>
  <c r="Z27" i="25"/>
  <c r="AA27" i="25" s="1"/>
  <c r="AQ27" i="25" s="1"/>
  <c r="X27" i="25"/>
  <c r="W27" i="25"/>
  <c r="V27" i="25"/>
  <c r="BC27" i="25" s="1"/>
  <c r="BS27" i="25" s="1"/>
  <c r="U27" i="25"/>
  <c r="T27" i="25"/>
  <c r="JB26" i="25"/>
  <c r="JA26" i="25"/>
  <c r="IZ26" i="25"/>
  <c r="IY26" i="25"/>
  <c r="IW26" i="25"/>
  <c r="IN26" i="25"/>
  <c r="IM26" i="25"/>
  <c r="IK26" i="25"/>
  <c r="II26" i="25"/>
  <c r="IE26" i="25"/>
  <c r="IB26" i="25"/>
  <c r="IJ26" i="25" s="1"/>
  <c r="HW26" i="25"/>
  <c r="HT26" i="25"/>
  <c r="HO26" i="25"/>
  <c r="HL26" i="25"/>
  <c r="HG26" i="25"/>
  <c r="HD26" i="25"/>
  <c r="GW26" i="25"/>
  <c r="GU26" i="25"/>
  <c r="GQ26" i="25"/>
  <c r="GN26" i="25"/>
  <c r="GK26" i="25"/>
  <c r="HA26" i="25" s="1"/>
  <c r="GH26" i="25"/>
  <c r="GJ26" i="25" s="1"/>
  <c r="GF26" i="25"/>
  <c r="GE26" i="25"/>
  <c r="GV26" i="25" s="1"/>
  <c r="GB26" i="25"/>
  <c r="FZ26" i="25"/>
  <c r="FY26" i="25"/>
  <c r="FW26" i="25"/>
  <c r="FS26" i="25"/>
  <c r="FP26" i="25"/>
  <c r="FK26" i="25"/>
  <c r="FH26" i="25"/>
  <c r="FC26" i="25"/>
  <c r="GA26" i="25" s="1"/>
  <c r="EZ26" i="25"/>
  <c r="EU26" i="25"/>
  <c r="ER26" i="25"/>
  <c r="EK26" i="25"/>
  <c r="EG26" i="25"/>
  <c r="EC26" i="25"/>
  <c r="EB26" i="25"/>
  <c r="EA26" i="25"/>
  <c r="DW26" i="25"/>
  <c r="DT26" i="25"/>
  <c r="DQ26" i="25"/>
  <c r="DN26" i="25"/>
  <c r="DL26" i="25"/>
  <c r="DK26" i="25"/>
  <c r="DD26" i="25"/>
  <c r="DC26" i="25" s="1"/>
  <c r="EJ26" i="25" s="1"/>
  <c r="DB26" i="25"/>
  <c r="EI26" i="25" s="1"/>
  <c r="CX26" i="25"/>
  <c r="CU26" i="25"/>
  <c r="CR26" i="25"/>
  <c r="DH26" i="25" s="1"/>
  <c r="CO26" i="25"/>
  <c r="CM26" i="25"/>
  <c r="CL26" i="25"/>
  <c r="CA26" i="25"/>
  <c r="BY26" i="25" s="1"/>
  <c r="BV26" i="25"/>
  <c r="BO26" i="25"/>
  <c r="BN26" i="25" s="1"/>
  <c r="BM26" i="25"/>
  <c r="BI26" i="25"/>
  <c r="BF26" i="25"/>
  <c r="BC26" i="25"/>
  <c r="BS26" i="25" s="1"/>
  <c r="AZ26" i="25"/>
  <c r="BB26" i="25" s="1"/>
  <c r="BR26" i="25" s="1"/>
  <c r="AX26" i="25"/>
  <c r="AW26" i="25"/>
  <c r="AP26" i="25"/>
  <c r="CE26" i="25" s="1"/>
  <c r="AN26" i="25"/>
  <c r="CC26" i="25" s="1"/>
  <c r="AL26" i="25"/>
  <c r="AG26" i="25"/>
  <c r="AO26" i="25" s="1"/>
  <c r="CD26" i="25" s="1"/>
  <c r="AD26" i="25"/>
  <c r="AA26" i="25"/>
  <c r="Y26" i="25"/>
  <c r="X26" i="25"/>
  <c r="T26" i="25"/>
  <c r="S26" i="25"/>
  <c r="IV25" i="25"/>
  <c r="IW25" i="25" s="1"/>
  <c r="IX25" i="25" s="1"/>
  <c r="IY25" i="25" s="1"/>
  <c r="IZ25" i="25" s="1"/>
  <c r="JA25" i="25" s="1"/>
  <c r="JB25" i="25" s="1"/>
  <c r="JC25" i="25" s="1"/>
  <c r="JD25" i="25" s="1"/>
  <c r="JE25" i="25" s="1"/>
  <c r="JF25" i="25" s="1"/>
  <c r="IU25" i="25"/>
  <c r="IQ25" i="25"/>
  <c r="IR25" i="25" s="1"/>
  <c r="IS25" i="25" s="1"/>
  <c r="IT25" i="25" s="1"/>
  <c r="IP25" i="25"/>
  <c r="IK25" i="25"/>
  <c r="IL25" i="25" s="1"/>
  <c r="IM25" i="25" s="1"/>
  <c r="IN25" i="25" s="1"/>
  <c r="IJ25" i="25"/>
  <c r="II25" i="25"/>
  <c r="IE25" i="25"/>
  <c r="IF25" i="25" s="1"/>
  <c r="IG25" i="25" s="1"/>
  <c r="ID25" i="25"/>
  <c r="IC25" i="25"/>
  <c r="IB25" i="25"/>
  <c r="IA25" i="25"/>
  <c r="HT25" i="25"/>
  <c r="HU25" i="25" s="1"/>
  <c r="HV25" i="25" s="1"/>
  <c r="HW25" i="25" s="1"/>
  <c r="HX25" i="25" s="1"/>
  <c r="HY25" i="25" s="1"/>
  <c r="HS25" i="25"/>
  <c r="HL25" i="25"/>
  <c r="HM25" i="25" s="1"/>
  <c r="HN25" i="25" s="1"/>
  <c r="HO25" i="25" s="1"/>
  <c r="HP25" i="25" s="1"/>
  <c r="HQ25" i="25" s="1"/>
  <c r="HK25" i="25"/>
  <c r="HH25" i="25"/>
  <c r="HI25" i="25" s="1"/>
  <c r="HF25" i="25"/>
  <c r="HG25" i="25" s="1"/>
  <c r="HD25" i="25"/>
  <c r="HE25" i="25" s="1"/>
  <c r="HC25" i="25"/>
  <c r="GZ25" i="25"/>
  <c r="HA25" i="25" s="1"/>
  <c r="GY25" i="25"/>
  <c r="GU25" i="25"/>
  <c r="GV25" i="25" s="1"/>
  <c r="GW25" i="25" s="1"/>
  <c r="GX25" i="25" s="1"/>
  <c r="GN25" i="25"/>
  <c r="GO25" i="25" s="1"/>
  <c r="GP25" i="25" s="1"/>
  <c r="GQ25" i="25" s="1"/>
  <c r="GR25" i="25" s="1"/>
  <c r="GS25" i="25" s="1"/>
  <c r="GM25" i="25"/>
  <c r="GJ25" i="25"/>
  <c r="GK25" i="25" s="1"/>
  <c r="GE25" i="25"/>
  <c r="GF25" i="25" s="1"/>
  <c r="GG25" i="25" s="1"/>
  <c r="GH25" i="25" s="1"/>
  <c r="GI25" i="25" s="1"/>
  <c r="GD25" i="25"/>
  <c r="GB25" i="25"/>
  <c r="FZ25" i="25"/>
  <c r="GA25" i="25" s="1"/>
  <c r="FY25" i="25"/>
  <c r="FX25" i="25"/>
  <c r="FW25" i="25"/>
  <c r="FP25" i="25"/>
  <c r="FQ25" i="25" s="1"/>
  <c r="FR25" i="25" s="1"/>
  <c r="FS25" i="25" s="1"/>
  <c r="FT25" i="25" s="1"/>
  <c r="FU25" i="25" s="1"/>
  <c r="FO25" i="25"/>
  <c r="FG25" i="25"/>
  <c r="FH25" i="25" s="1"/>
  <c r="FI25" i="25" s="1"/>
  <c r="FJ25" i="25" s="1"/>
  <c r="FK25" i="25" s="1"/>
  <c r="FL25" i="25" s="1"/>
  <c r="FM25" i="25" s="1"/>
  <c r="EZ25" i="25"/>
  <c r="FA25" i="25" s="1"/>
  <c r="FB25" i="25" s="1"/>
  <c r="FC25" i="25" s="1"/>
  <c r="FD25" i="25" s="1"/>
  <c r="FE25" i="25" s="1"/>
  <c r="EY25" i="25"/>
  <c r="EQ25" i="25"/>
  <c r="ER25" i="25" s="1"/>
  <c r="ES25" i="25" s="1"/>
  <c r="ET25" i="25" s="1"/>
  <c r="EU25" i="25" s="1"/>
  <c r="EV25" i="25" s="1"/>
  <c r="EW25" i="25" s="1"/>
  <c r="EI25" i="25"/>
  <c r="EJ25" i="25" s="1"/>
  <c r="EK25" i="25" s="1"/>
  <c r="EL25" i="25" s="1"/>
  <c r="EM25" i="25" s="1"/>
  <c r="EN25" i="25" s="1"/>
  <c r="EO25" i="25" s="1"/>
  <c r="EA25" i="25"/>
  <c r="EB25" i="25" s="1"/>
  <c r="EC25" i="25" s="1"/>
  <c r="ED25" i="25" s="1"/>
  <c r="EE25" i="25" s="1"/>
  <c r="EF25" i="25" s="1"/>
  <c r="EG25" i="25" s="1"/>
  <c r="DX25" i="25"/>
  <c r="DY25" i="25" s="1"/>
  <c r="DV25" i="25"/>
  <c r="DW25" i="25" s="1"/>
  <c r="DU25" i="25"/>
  <c r="DT25" i="25"/>
  <c r="DS25" i="25"/>
  <c r="DM25" i="25"/>
  <c r="DK25" i="25"/>
  <c r="DJ25" i="25"/>
  <c r="DB25" i="25"/>
  <c r="CZ25" i="25"/>
  <c r="CY25" i="25"/>
  <c r="CX25" i="25"/>
  <c r="CW25" i="25"/>
  <c r="CV25" i="25"/>
  <c r="CU25" i="25"/>
  <c r="CT25" i="25"/>
  <c r="CR25" i="25"/>
  <c r="CQ25" i="25"/>
  <c r="CP25" i="25"/>
  <c r="CO25" i="25"/>
  <c r="CN25" i="25"/>
  <c r="CM25" i="25"/>
  <c r="CL25" i="25"/>
  <c r="CK25" i="25"/>
  <c r="CI25" i="25"/>
  <c r="CH25" i="25"/>
  <c r="CG25" i="25"/>
  <c r="CF25" i="25"/>
  <c r="CE25" i="25"/>
  <c r="CD25" i="25"/>
  <c r="CC25" i="25"/>
  <c r="BY25" i="25"/>
  <c r="BW25" i="25"/>
  <c r="BV25" i="25" s="1"/>
  <c r="BU25" i="25"/>
  <c r="BM25" i="25"/>
  <c r="BI25" i="25"/>
  <c r="BG25" i="25"/>
  <c r="BF25" i="25"/>
  <c r="BE25" i="25"/>
  <c r="AY25" i="25"/>
  <c r="AW25" i="25"/>
  <c r="AV25" i="25"/>
  <c r="S25" i="25" s="1"/>
  <c r="AQ25" i="25"/>
  <c r="AP25" i="25"/>
  <c r="AJ25" i="25"/>
  <c r="AH25" i="25"/>
  <c r="AG25" i="25" s="1"/>
  <c r="AF25" i="25"/>
  <c r="AC25" i="25"/>
  <c r="AA25" i="25"/>
  <c r="Z25" i="25"/>
  <c r="Y25" i="25" s="1"/>
  <c r="X25" i="25"/>
  <c r="W25" i="25"/>
  <c r="V25" i="25"/>
  <c r="AD25" i="25" s="1"/>
  <c r="AT25" i="25" s="1"/>
  <c r="U25" i="25"/>
  <c r="T25" i="25"/>
  <c r="JB24" i="25"/>
  <c r="IY24" i="25"/>
  <c r="JA24" i="25" s="1"/>
  <c r="IZ24" i="25" s="1"/>
  <c r="IW24" i="25"/>
  <c r="IN24" i="25"/>
  <c r="IM24" i="25"/>
  <c r="IK24" i="25"/>
  <c r="IJ24" i="25"/>
  <c r="II24" i="25"/>
  <c r="IE24" i="25"/>
  <c r="IB24" i="25"/>
  <c r="HW24" i="25"/>
  <c r="HT24" i="25"/>
  <c r="HO24" i="25"/>
  <c r="HL24" i="25"/>
  <c r="HG24" i="25"/>
  <c r="HD24" i="25"/>
  <c r="GW24" i="25"/>
  <c r="GU24" i="25"/>
  <c r="GQ24" i="25"/>
  <c r="GN24" i="25"/>
  <c r="GK24" i="25"/>
  <c r="HA24" i="25" s="1"/>
  <c r="GF24" i="25"/>
  <c r="GE24" i="25"/>
  <c r="GB24" i="25"/>
  <c r="GA24" i="25"/>
  <c r="FZ24" i="25"/>
  <c r="FY24" i="25"/>
  <c r="FW24" i="25"/>
  <c r="FS24" i="25"/>
  <c r="FP24" i="25"/>
  <c r="FK24" i="25"/>
  <c r="FH24" i="25"/>
  <c r="FC24" i="25"/>
  <c r="EZ24" i="25"/>
  <c r="EU24" i="25"/>
  <c r="ER24" i="25"/>
  <c r="EG24" i="25"/>
  <c r="EC24" i="25"/>
  <c r="EA24" i="25"/>
  <c r="DW24" i="25"/>
  <c r="DT24" i="25"/>
  <c r="DQ24" i="25"/>
  <c r="DP24" i="25"/>
  <c r="DN24" i="25"/>
  <c r="ED24" i="25" s="1"/>
  <c r="DL24" i="25"/>
  <c r="EB24" i="25" s="1"/>
  <c r="DK24" i="25"/>
  <c r="DD24" i="25"/>
  <c r="DC24" i="25" s="1"/>
  <c r="EJ24" i="25" s="1"/>
  <c r="DB24" i="25"/>
  <c r="EI24" i="25" s="1"/>
  <c r="CX24" i="25"/>
  <c r="CU24" i="25"/>
  <c r="CR24" i="25"/>
  <c r="DH24" i="25" s="1"/>
  <c r="EO24" i="25" s="1"/>
  <c r="CO24" i="25"/>
  <c r="CQ24" i="25" s="1"/>
  <c r="CM24" i="25"/>
  <c r="CL24" i="25"/>
  <c r="CA24" i="25"/>
  <c r="BY24" i="25"/>
  <c r="BV24" i="25"/>
  <c r="BO24" i="25"/>
  <c r="BN24" i="25" s="1"/>
  <c r="BM24" i="25"/>
  <c r="BI24" i="25"/>
  <c r="BF24" i="25"/>
  <c r="BC24" i="25"/>
  <c r="BS24" i="25" s="1"/>
  <c r="AX24" i="25"/>
  <c r="AW24" i="25"/>
  <c r="AZ24" i="25" s="1"/>
  <c r="BP24" i="25" s="1"/>
  <c r="AP24" i="25"/>
  <c r="CE24" i="25" s="1"/>
  <c r="AN24" i="25"/>
  <c r="AL24" i="25"/>
  <c r="AG24" i="25"/>
  <c r="AD24" i="25"/>
  <c r="AA24" i="25"/>
  <c r="AQ24" i="25" s="1"/>
  <c r="Y24" i="25"/>
  <c r="AO24" i="25" s="1"/>
  <c r="CD24" i="25" s="1"/>
  <c r="X24" i="25"/>
  <c r="T24" i="25"/>
  <c r="S24" i="25"/>
  <c r="JA23" i="25"/>
  <c r="JB23" i="25" s="1"/>
  <c r="JC23" i="25" s="1"/>
  <c r="JD23" i="25" s="1"/>
  <c r="JE23" i="25" s="1"/>
  <c r="JF23" i="25" s="1"/>
  <c r="IS23" i="25"/>
  <c r="IT23" i="25" s="1"/>
  <c r="IU23" i="25" s="1"/>
  <c r="IV23" i="25" s="1"/>
  <c r="IW23" i="25" s="1"/>
  <c r="IX23" i="25" s="1"/>
  <c r="IY23" i="25" s="1"/>
  <c r="IZ23" i="25" s="1"/>
  <c r="IP23" i="25"/>
  <c r="IQ23" i="25" s="1"/>
  <c r="IR23" i="25" s="1"/>
  <c r="IM23" i="25"/>
  <c r="IN23" i="25" s="1"/>
  <c r="IL23" i="25"/>
  <c r="IJ23" i="25"/>
  <c r="IK23" i="25" s="1"/>
  <c r="II23" i="25"/>
  <c r="IE23" i="25"/>
  <c r="IF23" i="25" s="1"/>
  <c r="IG23" i="25" s="1"/>
  <c r="IC23" i="25"/>
  <c r="ID23" i="25" s="1"/>
  <c r="IA23" i="25"/>
  <c r="IB23" i="25" s="1"/>
  <c r="HT23" i="25"/>
  <c r="HU23" i="25" s="1"/>
  <c r="HV23" i="25" s="1"/>
  <c r="HW23" i="25" s="1"/>
  <c r="HX23" i="25" s="1"/>
  <c r="HY23" i="25" s="1"/>
  <c r="HS23" i="25"/>
  <c r="HN23" i="25"/>
  <c r="HO23" i="25" s="1"/>
  <c r="HP23" i="25" s="1"/>
  <c r="HQ23" i="25" s="1"/>
  <c r="HM23" i="25"/>
  <c r="HL23" i="25"/>
  <c r="HK23" i="25"/>
  <c r="HD23" i="25"/>
  <c r="HE23" i="25" s="1"/>
  <c r="HF23" i="25" s="1"/>
  <c r="HG23" i="25" s="1"/>
  <c r="HH23" i="25" s="1"/>
  <c r="HI23" i="25" s="1"/>
  <c r="HC23" i="25"/>
  <c r="GY23" i="25"/>
  <c r="GZ23" i="25" s="1"/>
  <c r="HA23" i="25" s="1"/>
  <c r="GV23" i="25"/>
  <c r="GW23" i="25" s="1"/>
  <c r="GX23" i="25" s="1"/>
  <c r="GU23" i="25"/>
  <c r="GP23" i="25"/>
  <c r="GQ23" i="25" s="1"/>
  <c r="GR23" i="25" s="1"/>
  <c r="GS23" i="25" s="1"/>
  <c r="GM23" i="25"/>
  <c r="GN23" i="25" s="1"/>
  <c r="GO23" i="25" s="1"/>
  <c r="GD23" i="25"/>
  <c r="GE23" i="25" s="1"/>
  <c r="GF23" i="25" s="1"/>
  <c r="GG23" i="25" s="1"/>
  <c r="GH23" i="25" s="1"/>
  <c r="GI23" i="25" s="1"/>
  <c r="GJ23" i="25" s="1"/>
  <c r="GK23" i="25" s="1"/>
  <c r="FX23" i="25"/>
  <c r="FY23" i="25" s="1"/>
  <c r="FZ23" i="25" s="1"/>
  <c r="GA23" i="25" s="1"/>
  <c r="GB23" i="25" s="1"/>
  <c r="FW23" i="25"/>
  <c r="FO23" i="25"/>
  <c r="FP23" i="25" s="1"/>
  <c r="FQ23" i="25" s="1"/>
  <c r="FR23" i="25" s="1"/>
  <c r="FS23" i="25" s="1"/>
  <c r="FT23" i="25" s="1"/>
  <c r="FU23" i="25" s="1"/>
  <c r="FJ23" i="25"/>
  <c r="FK23" i="25" s="1"/>
  <c r="FL23" i="25" s="1"/>
  <c r="FM23" i="25" s="1"/>
  <c r="FI23" i="25"/>
  <c r="FH23" i="25"/>
  <c r="FG23" i="25"/>
  <c r="EY23" i="25"/>
  <c r="EZ23" i="25" s="1"/>
  <c r="FA23" i="25" s="1"/>
  <c r="FB23" i="25" s="1"/>
  <c r="FC23" i="25" s="1"/>
  <c r="FD23" i="25" s="1"/>
  <c r="FE23" i="25" s="1"/>
  <c r="EQ23" i="25"/>
  <c r="ER23" i="25" s="1"/>
  <c r="ES23" i="25" s="1"/>
  <c r="ET23" i="25" s="1"/>
  <c r="EU23" i="25" s="1"/>
  <c r="EV23" i="25" s="1"/>
  <c r="EW23" i="25" s="1"/>
  <c r="EM23" i="25"/>
  <c r="EN23" i="25" s="1"/>
  <c r="EO23" i="25" s="1"/>
  <c r="EI23" i="25"/>
  <c r="EJ23" i="25" s="1"/>
  <c r="EK23" i="25" s="1"/>
  <c r="EL23" i="25" s="1"/>
  <c r="EA23" i="25"/>
  <c r="EB23" i="25" s="1"/>
  <c r="EC23" i="25" s="1"/>
  <c r="ED23" i="25" s="1"/>
  <c r="EE23" i="25" s="1"/>
  <c r="EF23" i="25" s="1"/>
  <c r="EG23" i="25" s="1"/>
  <c r="DU23" i="25"/>
  <c r="DV23" i="25" s="1"/>
  <c r="DW23" i="25" s="1"/>
  <c r="DX23" i="25" s="1"/>
  <c r="DY23" i="25" s="1"/>
  <c r="DS23" i="25"/>
  <c r="DT23" i="25" s="1"/>
  <c r="DN23" i="25"/>
  <c r="DM23" i="25"/>
  <c r="DL23" i="25"/>
  <c r="DK23" i="25"/>
  <c r="DJ23" i="25"/>
  <c r="DB23" i="25"/>
  <c r="CZ23" i="25"/>
  <c r="CY23" i="25"/>
  <c r="CX23" i="25"/>
  <c r="CW23" i="25"/>
  <c r="CV23" i="25"/>
  <c r="CU23" i="25"/>
  <c r="CT23" i="25"/>
  <c r="CR23" i="25"/>
  <c r="CQ23" i="25"/>
  <c r="CP23" i="25"/>
  <c r="CO23" i="25"/>
  <c r="CN23" i="25"/>
  <c r="CM23" i="25"/>
  <c r="CL23" i="25"/>
  <c r="CK23" i="25"/>
  <c r="CI23" i="25"/>
  <c r="CH23" i="25"/>
  <c r="CG23" i="25"/>
  <c r="CF23" i="25"/>
  <c r="CE23" i="25"/>
  <c r="CD23" i="25"/>
  <c r="CC23" i="25"/>
  <c r="BY23" i="25"/>
  <c r="BW23" i="25"/>
  <c r="BV23" i="25" s="1"/>
  <c r="BU23" i="25"/>
  <c r="BI23" i="25"/>
  <c r="BG23" i="25"/>
  <c r="BF23" i="25" s="1"/>
  <c r="BE23" i="25"/>
  <c r="AY23" i="25"/>
  <c r="AW23" i="25"/>
  <c r="AV23" i="25"/>
  <c r="BM23" i="25" s="1"/>
  <c r="AJ23" i="25"/>
  <c r="AH23" i="25"/>
  <c r="AG23" i="25" s="1"/>
  <c r="AF23" i="25"/>
  <c r="Z23" i="25"/>
  <c r="X23" i="25"/>
  <c r="W23" i="25"/>
  <c r="V23" i="25"/>
  <c r="U23" i="25"/>
  <c r="T23" i="25"/>
  <c r="JB22" i="25"/>
  <c r="JA22" i="25"/>
  <c r="IZ22" i="25" s="1"/>
  <c r="IY22" i="25"/>
  <c r="IW22" i="25"/>
  <c r="IN22" i="25"/>
  <c r="IM22" i="25"/>
  <c r="IK22" i="25"/>
  <c r="IJ22" i="25"/>
  <c r="II22" i="25"/>
  <c r="IE22" i="25"/>
  <c r="IB22" i="25"/>
  <c r="HW22" i="25"/>
  <c r="HT22" i="25"/>
  <c r="HO22" i="25"/>
  <c r="HL22" i="25"/>
  <c r="HG22" i="25"/>
  <c r="HD22" i="25"/>
  <c r="GW22" i="25"/>
  <c r="GU22" i="25"/>
  <c r="GQ22" i="25"/>
  <c r="GN22" i="25"/>
  <c r="GK22" i="25"/>
  <c r="HA22" i="25" s="1"/>
  <c r="GF22" i="25"/>
  <c r="GE22" i="25"/>
  <c r="GB22" i="25"/>
  <c r="FZ22" i="25"/>
  <c r="FY22" i="25"/>
  <c r="FW22" i="25"/>
  <c r="FS22" i="25"/>
  <c r="FP22" i="25"/>
  <c r="FX22" i="25" s="1"/>
  <c r="FK22" i="25"/>
  <c r="FH22" i="25"/>
  <c r="FC22" i="25"/>
  <c r="EZ22" i="25"/>
  <c r="EU22" i="25"/>
  <c r="ER22" i="25"/>
  <c r="EI22" i="25"/>
  <c r="ED22" i="25"/>
  <c r="EC22" i="25"/>
  <c r="EA22" i="25"/>
  <c r="DW22" i="25"/>
  <c r="DT22" i="25"/>
  <c r="DQ22" i="25"/>
  <c r="EG22" i="25" s="1"/>
  <c r="DP22" i="25"/>
  <c r="DN22" i="25"/>
  <c r="DL22" i="25"/>
  <c r="EB22" i="25" s="1"/>
  <c r="DK22" i="25"/>
  <c r="DD22" i="25"/>
  <c r="EK22" i="25" s="1"/>
  <c r="DB22" i="25"/>
  <c r="CX22" i="25"/>
  <c r="CU22" i="25"/>
  <c r="CR22" i="25"/>
  <c r="DH22" i="25" s="1"/>
  <c r="EO22" i="25" s="1"/>
  <c r="CM22" i="25"/>
  <c r="CL22" i="25"/>
  <c r="CO22" i="25" s="1"/>
  <c r="CA22" i="25"/>
  <c r="BY22" i="25" s="1"/>
  <c r="BV22" i="25"/>
  <c r="BO22" i="25"/>
  <c r="BN22" i="25" s="1"/>
  <c r="BM22" i="25"/>
  <c r="BI22" i="25"/>
  <c r="BF22" i="25"/>
  <c r="BC22" i="25"/>
  <c r="BS22" i="25" s="1"/>
  <c r="BB22" i="25"/>
  <c r="BR22" i="25" s="1"/>
  <c r="AZ22" i="25"/>
  <c r="BP22" i="25" s="1"/>
  <c r="AX22" i="25"/>
  <c r="AW22" i="25"/>
  <c r="AP22" i="25"/>
  <c r="CE22" i="25" s="1"/>
  <c r="AN22" i="25"/>
  <c r="CC22" i="25" s="1"/>
  <c r="AL22" i="25"/>
  <c r="AJ22" i="25"/>
  <c r="AG22" i="25"/>
  <c r="AD22" i="25"/>
  <c r="AT22" i="25" s="1"/>
  <c r="AA22" i="25"/>
  <c r="AQ22" i="25" s="1"/>
  <c r="Y22" i="25"/>
  <c r="X22" i="25"/>
  <c r="T22" i="25"/>
  <c r="S22" i="25"/>
  <c r="IR21" i="25"/>
  <c r="IS21" i="25" s="1"/>
  <c r="IT21" i="25" s="1"/>
  <c r="IU21" i="25" s="1"/>
  <c r="IV21" i="25" s="1"/>
  <c r="IW21" i="25" s="1"/>
  <c r="IX21" i="25" s="1"/>
  <c r="IY21" i="25" s="1"/>
  <c r="IZ21" i="25" s="1"/>
  <c r="JA21" i="25" s="1"/>
  <c r="JB21" i="25" s="1"/>
  <c r="JC21" i="25" s="1"/>
  <c r="JD21" i="25" s="1"/>
  <c r="JE21" i="25" s="1"/>
  <c r="JF21" i="25" s="1"/>
  <c r="IQ21" i="25"/>
  <c r="IP21" i="25"/>
  <c r="II21" i="25"/>
  <c r="IJ21" i="25" s="1"/>
  <c r="IK21" i="25" s="1"/>
  <c r="IL21" i="25" s="1"/>
  <c r="IM21" i="25" s="1"/>
  <c r="IN21" i="25" s="1"/>
  <c r="IE21" i="25"/>
  <c r="IF21" i="25" s="1"/>
  <c r="IG21" i="25" s="1"/>
  <c r="IC21" i="25"/>
  <c r="ID21" i="25" s="1"/>
  <c r="IB21" i="25"/>
  <c r="IA21" i="25"/>
  <c r="HT21" i="25"/>
  <c r="HU21" i="25" s="1"/>
  <c r="HV21" i="25" s="1"/>
  <c r="HW21" i="25" s="1"/>
  <c r="HX21" i="25" s="1"/>
  <c r="HY21" i="25" s="1"/>
  <c r="HS21" i="25"/>
  <c r="HM21" i="25"/>
  <c r="HN21" i="25" s="1"/>
  <c r="HO21" i="25" s="1"/>
  <c r="HP21" i="25" s="1"/>
  <c r="HQ21" i="25" s="1"/>
  <c r="HL21" i="25"/>
  <c r="HK21" i="25"/>
  <c r="HD21" i="25"/>
  <c r="HE21" i="25" s="1"/>
  <c r="HF21" i="25" s="1"/>
  <c r="HG21" i="25" s="1"/>
  <c r="HH21" i="25" s="1"/>
  <c r="HI21" i="25" s="1"/>
  <c r="HC21" i="25"/>
  <c r="GZ21" i="25"/>
  <c r="HA21" i="25" s="1"/>
  <c r="GX21" i="25"/>
  <c r="GY21" i="25" s="1"/>
  <c r="GU21" i="25"/>
  <c r="GV21" i="25" s="1"/>
  <c r="GW21" i="25" s="1"/>
  <c r="GQ21" i="25"/>
  <c r="GR21" i="25" s="1"/>
  <c r="GS21" i="25" s="1"/>
  <c r="GO21" i="25"/>
  <c r="GP21" i="25" s="1"/>
  <c r="GN21" i="25"/>
  <c r="GM21" i="25"/>
  <c r="GF21" i="25"/>
  <c r="GG21" i="25" s="1"/>
  <c r="GH21" i="25" s="1"/>
  <c r="GI21" i="25" s="1"/>
  <c r="GJ21" i="25" s="1"/>
  <c r="GK21" i="25" s="1"/>
  <c r="GD21" i="25"/>
  <c r="GE21" i="25" s="1"/>
  <c r="FW21" i="25"/>
  <c r="FX21" i="25" s="1"/>
  <c r="FY21" i="25" s="1"/>
  <c r="FZ21" i="25" s="1"/>
  <c r="GA21" i="25" s="1"/>
  <c r="GB21" i="25" s="1"/>
  <c r="FR21" i="25"/>
  <c r="FS21" i="25" s="1"/>
  <c r="FT21" i="25" s="1"/>
  <c r="FU21" i="25" s="1"/>
  <c r="FP21" i="25"/>
  <c r="FQ21" i="25" s="1"/>
  <c r="FO21" i="25"/>
  <c r="FG21" i="25"/>
  <c r="FH21" i="25" s="1"/>
  <c r="FI21" i="25" s="1"/>
  <c r="FJ21" i="25" s="1"/>
  <c r="FK21" i="25" s="1"/>
  <c r="FL21" i="25" s="1"/>
  <c r="FM21" i="25" s="1"/>
  <c r="FA21" i="25"/>
  <c r="FB21" i="25" s="1"/>
  <c r="FC21" i="25" s="1"/>
  <c r="FD21" i="25" s="1"/>
  <c r="FE21" i="25" s="1"/>
  <c r="EZ21" i="25"/>
  <c r="EY21" i="25"/>
  <c r="EQ21" i="25"/>
  <c r="ER21" i="25" s="1"/>
  <c r="ES21" i="25" s="1"/>
  <c r="ET21" i="25" s="1"/>
  <c r="EU21" i="25" s="1"/>
  <c r="EV21" i="25" s="1"/>
  <c r="EW21" i="25" s="1"/>
  <c r="EN21" i="25"/>
  <c r="EO21" i="25" s="1"/>
  <c r="EL21" i="25"/>
  <c r="EM21" i="25" s="1"/>
  <c r="EI21" i="25"/>
  <c r="EJ21" i="25" s="1"/>
  <c r="EK21" i="25" s="1"/>
  <c r="EC21" i="25"/>
  <c r="ED21" i="25" s="1"/>
  <c r="EE21" i="25" s="1"/>
  <c r="EF21" i="25" s="1"/>
  <c r="EG21" i="25" s="1"/>
  <c r="EA21" i="25"/>
  <c r="EB21" i="25" s="1"/>
  <c r="DT21" i="25"/>
  <c r="DU21" i="25" s="1"/>
  <c r="DV21" i="25" s="1"/>
  <c r="DW21" i="25" s="1"/>
  <c r="DX21" i="25" s="1"/>
  <c r="DY21" i="25" s="1"/>
  <c r="DS21" i="25"/>
  <c r="DP21" i="25"/>
  <c r="DM21" i="25"/>
  <c r="DL21" i="25" s="1"/>
  <c r="DK21" i="25"/>
  <c r="DJ21" i="25"/>
  <c r="DB21" i="25"/>
  <c r="CZ21" i="25"/>
  <c r="CY21" i="25"/>
  <c r="CX21" i="25"/>
  <c r="CW21" i="25"/>
  <c r="CV21" i="25"/>
  <c r="CU21" i="25"/>
  <c r="CT21" i="25"/>
  <c r="CR21" i="25"/>
  <c r="CQ21" i="25"/>
  <c r="CP21" i="25"/>
  <c r="CO21" i="25"/>
  <c r="CN21" i="25"/>
  <c r="CM21" i="25"/>
  <c r="CL21" i="25"/>
  <c r="CK21" i="25"/>
  <c r="CI21" i="25"/>
  <c r="CH21" i="25"/>
  <c r="CG21" i="25"/>
  <c r="CF21" i="25"/>
  <c r="CE21" i="25"/>
  <c r="CD21" i="25"/>
  <c r="CC21" i="25"/>
  <c r="BY21" i="25"/>
  <c r="BW21" i="25"/>
  <c r="BV21" i="25"/>
  <c r="BU21" i="25"/>
  <c r="BI21" i="25"/>
  <c r="BG21" i="25"/>
  <c r="BF21" i="25"/>
  <c r="BE21" i="25"/>
  <c r="AY21" i="25"/>
  <c r="AZ21" i="25" s="1"/>
  <c r="BP21" i="25" s="1"/>
  <c r="AW21" i="25"/>
  <c r="AV21" i="25"/>
  <c r="BM21" i="25" s="1"/>
  <c r="AP21" i="25"/>
  <c r="AJ21" i="25"/>
  <c r="AH21" i="25"/>
  <c r="AG21" i="25" s="1"/>
  <c r="AF21" i="25"/>
  <c r="AN21" i="25" s="1"/>
  <c r="AC21" i="25"/>
  <c r="Z21" i="25"/>
  <c r="AA21" i="25" s="1"/>
  <c r="AQ21" i="25" s="1"/>
  <c r="X21" i="25"/>
  <c r="W21" i="25"/>
  <c r="V21" i="25"/>
  <c r="BC21" i="25" s="1"/>
  <c r="BS21" i="25" s="1"/>
  <c r="U21" i="25"/>
  <c r="T21" i="25"/>
  <c r="JB20" i="25"/>
  <c r="IY20" i="25"/>
  <c r="JA20" i="25" s="1"/>
  <c r="IZ20" i="25" s="1"/>
  <c r="IW20" i="25"/>
  <c r="IN20" i="25"/>
  <c r="IM20" i="25"/>
  <c r="IK20" i="25"/>
  <c r="II20" i="25"/>
  <c r="IE20" i="25"/>
  <c r="IL20" i="25" s="1"/>
  <c r="IB20" i="25"/>
  <c r="HW20" i="25"/>
  <c r="HT20" i="25"/>
  <c r="HO20" i="25"/>
  <c r="HL20" i="25"/>
  <c r="HG20" i="25"/>
  <c r="HD20" i="25"/>
  <c r="GW20" i="25"/>
  <c r="GU20" i="25"/>
  <c r="GQ20" i="25"/>
  <c r="GN20" i="25"/>
  <c r="GK20" i="25"/>
  <c r="HA20" i="25" s="1"/>
  <c r="GJ20" i="25"/>
  <c r="GZ20" i="25" s="1"/>
  <c r="GH20" i="25"/>
  <c r="GX20" i="25" s="1"/>
  <c r="GF20" i="25"/>
  <c r="GE20" i="25"/>
  <c r="GB20" i="25"/>
  <c r="FZ20" i="25"/>
  <c r="FY20" i="25"/>
  <c r="FX20" i="25"/>
  <c r="FW20" i="25"/>
  <c r="FS20" i="25"/>
  <c r="FP20" i="25"/>
  <c r="FK20" i="25"/>
  <c r="FH20" i="25"/>
  <c r="FC20" i="25"/>
  <c r="EZ20" i="25"/>
  <c r="EU20" i="25"/>
  <c r="GA20" i="25" s="1"/>
  <c r="ER20" i="25"/>
  <c r="EG20" i="25"/>
  <c r="ED20" i="25"/>
  <c r="EC20" i="25"/>
  <c r="EA20" i="25"/>
  <c r="DW20" i="25"/>
  <c r="DT20" i="25"/>
  <c r="DQ20" i="25"/>
  <c r="DN20" i="25"/>
  <c r="DP20" i="25" s="1"/>
  <c r="EF20" i="25" s="1"/>
  <c r="DL20" i="25"/>
  <c r="DK20" i="25"/>
  <c r="DD20" i="25"/>
  <c r="DB20" i="25"/>
  <c r="EI20" i="25" s="1"/>
  <c r="CX20" i="25"/>
  <c r="CU20" i="25"/>
  <c r="CR20" i="25"/>
  <c r="DH20" i="25" s="1"/>
  <c r="CM20" i="25"/>
  <c r="CL20" i="25"/>
  <c r="CO20" i="25" s="1"/>
  <c r="CA20" i="25"/>
  <c r="BY20" i="25" s="1"/>
  <c r="BV20" i="25"/>
  <c r="BO20" i="25"/>
  <c r="BN20" i="25"/>
  <c r="BM20" i="25"/>
  <c r="BI20" i="25"/>
  <c r="BF20" i="25"/>
  <c r="BC20" i="25"/>
  <c r="BS20" i="25" s="1"/>
  <c r="AZ20" i="25"/>
  <c r="BB20" i="25" s="1"/>
  <c r="AX20" i="25"/>
  <c r="AW20" i="25"/>
  <c r="AP20" i="25"/>
  <c r="CE20" i="25" s="1"/>
  <c r="AN20" i="25"/>
  <c r="CC20" i="25" s="1"/>
  <c r="AL20" i="25"/>
  <c r="AJ20" i="25"/>
  <c r="AG20" i="25"/>
  <c r="AD20" i="25"/>
  <c r="AT20" i="25" s="1"/>
  <c r="AA20" i="25"/>
  <c r="AQ20" i="25" s="1"/>
  <c r="Y20" i="25"/>
  <c r="AO20" i="25" s="1"/>
  <c r="X20" i="25"/>
  <c r="T20" i="25"/>
  <c r="S20" i="25"/>
  <c r="IR19" i="25"/>
  <c r="IS19" i="25" s="1"/>
  <c r="IT19" i="25" s="1"/>
  <c r="IU19" i="25" s="1"/>
  <c r="IV19" i="25" s="1"/>
  <c r="IW19" i="25" s="1"/>
  <c r="IX19" i="25" s="1"/>
  <c r="IY19" i="25" s="1"/>
  <c r="IZ19" i="25" s="1"/>
  <c r="JA19" i="25" s="1"/>
  <c r="JB19" i="25" s="1"/>
  <c r="JC19" i="25" s="1"/>
  <c r="JD19" i="25" s="1"/>
  <c r="JE19" i="25" s="1"/>
  <c r="JF19" i="25" s="1"/>
  <c r="IQ19" i="25"/>
  <c r="IP19" i="25"/>
  <c r="II19" i="25"/>
  <c r="IJ19" i="25" s="1"/>
  <c r="IK19" i="25" s="1"/>
  <c r="IL19" i="25" s="1"/>
  <c r="IM19" i="25" s="1"/>
  <c r="IN19" i="25" s="1"/>
  <c r="IB19" i="25"/>
  <c r="IC19" i="25" s="1"/>
  <c r="ID19" i="25" s="1"/>
  <c r="IE19" i="25" s="1"/>
  <c r="IF19" i="25" s="1"/>
  <c r="IG19" i="25" s="1"/>
  <c r="IA19" i="25"/>
  <c r="HS19" i="25"/>
  <c r="HT19" i="25" s="1"/>
  <c r="HU19" i="25" s="1"/>
  <c r="HV19" i="25" s="1"/>
  <c r="HW19" i="25" s="1"/>
  <c r="HX19" i="25" s="1"/>
  <c r="HY19" i="25" s="1"/>
  <c r="HO19" i="25"/>
  <c r="HP19" i="25" s="1"/>
  <c r="HQ19" i="25" s="1"/>
  <c r="HK19" i="25"/>
  <c r="HL19" i="25" s="1"/>
  <c r="HM19" i="25" s="1"/>
  <c r="HN19" i="25" s="1"/>
  <c r="HF19" i="25"/>
  <c r="HG19" i="25" s="1"/>
  <c r="HH19" i="25" s="1"/>
  <c r="HI19" i="25" s="1"/>
  <c r="HC19" i="25"/>
  <c r="HD19" i="25" s="1"/>
  <c r="HE19" i="25" s="1"/>
  <c r="GW19" i="25"/>
  <c r="GX19" i="25" s="1"/>
  <c r="GY19" i="25" s="1"/>
  <c r="GZ19" i="25" s="1"/>
  <c r="HA19" i="25" s="1"/>
  <c r="GV19" i="25"/>
  <c r="GU19" i="25"/>
  <c r="GO19" i="25"/>
  <c r="GP19" i="25" s="1"/>
  <c r="GQ19" i="25" s="1"/>
  <c r="GR19" i="25" s="1"/>
  <c r="GS19" i="25" s="1"/>
  <c r="GN19" i="25"/>
  <c r="GM19" i="25"/>
  <c r="GF19" i="25"/>
  <c r="GG19" i="25" s="1"/>
  <c r="GH19" i="25" s="1"/>
  <c r="GI19" i="25" s="1"/>
  <c r="GJ19" i="25" s="1"/>
  <c r="GK19" i="25" s="1"/>
  <c r="GE19" i="25"/>
  <c r="GD19" i="25"/>
  <c r="FW19" i="25"/>
  <c r="FX19" i="25" s="1"/>
  <c r="FY19" i="25" s="1"/>
  <c r="FZ19" i="25" s="1"/>
  <c r="GA19" i="25" s="1"/>
  <c r="GB19" i="25" s="1"/>
  <c r="FP19" i="25"/>
  <c r="FQ19" i="25" s="1"/>
  <c r="FR19" i="25" s="1"/>
  <c r="FS19" i="25" s="1"/>
  <c r="FT19" i="25" s="1"/>
  <c r="FU19" i="25" s="1"/>
  <c r="FO19" i="25"/>
  <c r="FG19" i="25"/>
  <c r="FH19" i="25" s="1"/>
  <c r="FI19" i="25" s="1"/>
  <c r="FJ19" i="25" s="1"/>
  <c r="FK19" i="25" s="1"/>
  <c r="FL19" i="25" s="1"/>
  <c r="FM19" i="25" s="1"/>
  <c r="EY19" i="25"/>
  <c r="EZ19" i="25" s="1"/>
  <c r="FA19" i="25" s="1"/>
  <c r="FB19" i="25" s="1"/>
  <c r="FC19" i="25" s="1"/>
  <c r="FD19" i="25" s="1"/>
  <c r="FE19" i="25" s="1"/>
  <c r="EQ19" i="25"/>
  <c r="ER19" i="25" s="1"/>
  <c r="ES19" i="25" s="1"/>
  <c r="ET19" i="25" s="1"/>
  <c r="EU19" i="25" s="1"/>
  <c r="EV19" i="25" s="1"/>
  <c r="EW19" i="25" s="1"/>
  <c r="EJ19" i="25"/>
  <c r="EK19" i="25" s="1"/>
  <c r="EL19" i="25" s="1"/>
  <c r="EM19" i="25" s="1"/>
  <c r="EN19" i="25" s="1"/>
  <c r="EO19" i="25" s="1"/>
  <c r="EI19" i="25"/>
  <c r="EB19" i="25"/>
  <c r="EC19" i="25" s="1"/>
  <c r="ED19" i="25" s="1"/>
  <c r="EE19" i="25" s="1"/>
  <c r="EF19" i="25" s="1"/>
  <c r="EG19" i="25" s="1"/>
  <c r="EA19" i="25"/>
  <c r="DT19" i="25"/>
  <c r="DU19" i="25" s="1"/>
  <c r="DV19" i="25" s="1"/>
  <c r="DW19" i="25" s="1"/>
  <c r="DX19" i="25" s="1"/>
  <c r="DY19" i="25" s="1"/>
  <c r="DS19" i="25"/>
  <c r="DQ19" i="25"/>
  <c r="DM19" i="25"/>
  <c r="DL19" i="25" s="1"/>
  <c r="DK19" i="25"/>
  <c r="DJ19" i="25"/>
  <c r="DB19" i="25"/>
  <c r="CZ19" i="25"/>
  <c r="CY19" i="25"/>
  <c r="CX19" i="25"/>
  <c r="CW19" i="25"/>
  <c r="CV19" i="25"/>
  <c r="CU19" i="25"/>
  <c r="CT19" i="25"/>
  <c r="CR19" i="25"/>
  <c r="CQ19" i="25"/>
  <c r="CP19" i="25"/>
  <c r="CO19" i="25"/>
  <c r="CN19" i="25"/>
  <c r="CM19" i="25"/>
  <c r="CL19" i="25"/>
  <c r="CK19" i="25"/>
  <c r="CI19" i="25"/>
  <c r="CH19" i="25"/>
  <c r="CG19" i="25"/>
  <c r="CF19" i="25"/>
  <c r="CE19" i="25"/>
  <c r="CD19" i="25"/>
  <c r="CC19" i="25"/>
  <c r="BY19" i="25"/>
  <c r="BW19" i="25"/>
  <c r="BV19" i="25" s="1"/>
  <c r="BU19" i="25"/>
  <c r="BI19" i="25"/>
  <c r="BG19" i="25"/>
  <c r="BO19" i="25" s="1"/>
  <c r="BF19" i="25"/>
  <c r="BE19" i="25"/>
  <c r="BC19" i="25"/>
  <c r="BS19" i="25" s="1"/>
  <c r="BB19" i="25"/>
  <c r="BR19" i="25" s="1"/>
  <c r="AY19" i="25"/>
  <c r="AX19" i="25" s="1"/>
  <c r="BN19" i="25" s="1"/>
  <c r="AW19" i="25"/>
  <c r="AV19" i="25"/>
  <c r="BM19" i="25" s="1"/>
  <c r="AS19" i="25"/>
  <c r="AJ19" i="25"/>
  <c r="AH19" i="25"/>
  <c r="AG19" i="25" s="1"/>
  <c r="AF19" i="25"/>
  <c r="AC19" i="25"/>
  <c r="Z19" i="25"/>
  <c r="Y19" i="25" s="1"/>
  <c r="X19" i="25"/>
  <c r="W19" i="25"/>
  <c r="V19" i="25"/>
  <c r="DP19" i="25" s="1"/>
  <c r="U19" i="25"/>
  <c r="T19" i="25"/>
  <c r="JB18" i="25"/>
  <c r="IY18" i="25"/>
  <c r="JA18" i="25" s="1"/>
  <c r="IZ18" i="25" s="1"/>
  <c r="IW18" i="25"/>
  <c r="IN18" i="25"/>
  <c r="IM18" i="25"/>
  <c r="IK18" i="25"/>
  <c r="II18" i="25"/>
  <c r="IE18" i="25"/>
  <c r="IB18" i="25"/>
  <c r="IJ18" i="25" s="1"/>
  <c r="HW18" i="25"/>
  <c r="HT18" i="25"/>
  <c r="HO18" i="25"/>
  <c r="IL18" i="25" s="1"/>
  <c r="HL18" i="25"/>
  <c r="HG18" i="25"/>
  <c r="HD18" i="25"/>
  <c r="GW18" i="25"/>
  <c r="GU18" i="25"/>
  <c r="GQ18" i="25"/>
  <c r="GN18" i="25"/>
  <c r="GK18" i="25"/>
  <c r="HA18" i="25" s="1"/>
  <c r="GH18" i="25"/>
  <c r="GX18" i="25" s="1"/>
  <c r="GF18" i="25"/>
  <c r="GE18" i="25"/>
  <c r="GV18" i="25" s="1"/>
  <c r="GB18" i="25"/>
  <c r="FZ18" i="25"/>
  <c r="FY18" i="25"/>
  <c r="FW18" i="25"/>
  <c r="FS18" i="25"/>
  <c r="FP18" i="25"/>
  <c r="FK18" i="25"/>
  <c r="FH18" i="25"/>
  <c r="FC18" i="25"/>
  <c r="EZ18" i="25"/>
  <c r="EU18" i="25"/>
  <c r="ER18" i="25"/>
  <c r="EE18" i="25"/>
  <c r="EC18" i="25"/>
  <c r="EB18" i="25"/>
  <c r="EA18" i="25"/>
  <c r="DW18" i="25"/>
  <c r="DT18" i="25"/>
  <c r="DQ18" i="25"/>
  <c r="EG18" i="25" s="1"/>
  <c r="DP18" i="25"/>
  <c r="DO18" i="25" s="1"/>
  <c r="DN18" i="25"/>
  <c r="ED18" i="25" s="1"/>
  <c r="DL18" i="25"/>
  <c r="DK18" i="25"/>
  <c r="DD18" i="25"/>
  <c r="DC18" i="25" s="1"/>
  <c r="DB18" i="25"/>
  <c r="CX18" i="25"/>
  <c r="CU18" i="25"/>
  <c r="CR18" i="25"/>
  <c r="DH18" i="25" s="1"/>
  <c r="EO18" i="25" s="1"/>
  <c r="CQ18" i="25"/>
  <c r="CP18" i="25" s="1"/>
  <c r="DF18" i="25" s="1"/>
  <c r="EM18" i="25" s="1"/>
  <c r="CM18" i="25"/>
  <c r="CL18" i="25"/>
  <c r="CO18" i="25" s="1"/>
  <c r="DE18" i="25" s="1"/>
  <c r="EL18" i="25" s="1"/>
  <c r="CA18" i="25"/>
  <c r="BY18" i="25" s="1"/>
  <c r="BV18" i="25"/>
  <c r="BO18" i="25"/>
  <c r="BN18" i="25"/>
  <c r="BM18" i="25"/>
  <c r="BI18" i="25"/>
  <c r="BF18" i="25"/>
  <c r="BC18" i="25"/>
  <c r="BS18" i="25" s="1"/>
  <c r="AX18" i="25"/>
  <c r="AW18" i="25"/>
  <c r="AZ18" i="25" s="1"/>
  <c r="BP18" i="25" s="1"/>
  <c r="AP18" i="25"/>
  <c r="CE18" i="25" s="1"/>
  <c r="AN18" i="25"/>
  <c r="AL18" i="25"/>
  <c r="AG18" i="25"/>
  <c r="AD18" i="25"/>
  <c r="AC18" i="25"/>
  <c r="AB18" i="25" s="1"/>
  <c r="Y18" i="25"/>
  <c r="X18" i="25"/>
  <c r="AA18" i="25" s="1"/>
  <c r="AQ18" i="25" s="1"/>
  <c r="CF18" i="25" s="1"/>
  <c r="T18" i="25"/>
  <c r="S18" i="25"/>
  <c r="S16" i="25"/>
  <c r="AO16" i="25"/>
  <c r="AO17" i="25"/>
  <c r="R35" i="25"/>
  <c r="Q35" i="25"/>
  <c r="P35" i="25"/>
  <c r="O35" i="25"/>
  <c r="N35" i="25"/>
  <c r="M35" i="25"/>
  <c r="L35" i="25"/>
  <c r="K35" i="25"/>
  <c r="J35" i="25"/>
  <c r="I35" i="25"/>
  <c r="H35" i="25"/>
  <c r="G35" i="25"/>
  <c r="R33" i="25"/>
  <c r="Q33" i="25"/>
  <c r="O33" i="25"/>
  <c r="M33" i="25"/>
  <c r="G33" i="25"/>
  <c r="R31" i="25"/>
  <c r="Q31" i="25"/>
  <c r="O31" i="25"/>
  <c r="M31" i="25"/>
  <c r="G31" i="25"/>
  <c r="R29" i="25"/>
  <c r="Q29" i="25"/>
  <c r="O29" i="25"/>
  <c r="M29" i="25"/>
  <c r="G29" i="25"/>
  <c r="R27" i="25"/>
  <c r="Q27" i="25"/>
  <c r="O27" i="25"/>
  <c r="M27" i="25"/>
  <c r="G27" i="25"/>
  <c r="R25" i="25"/>
  <c r="Q25" i="25"/>
  <c r="O25" i="25"/>
  <c r="M25" i="25"/>
  <c r="G25" i="25"/>
  <c r="R23" i="25"/>
  <c r="Q23" i="25"/>
  <c r="O23" i="25"/>
  <c r="M23" i="25"/>
  <c r="G23" i="25"/>
  <c r="R21" i="25"/>
  <c r="Q21" i="25"/>
  <c r="O21" i="25"/>
  <c r="M21" i="25"/>
  <c r="G21" i="25"/>
  <c r="R19" i="25"/>
  <c r="Q19" i="25"/>
  <c r="O19" i="25"/>
  <c r="M19" i="25"/>
  <c r="G19" i="25"/>
  <c r="IP17" i="25"/>
  <c r="IQ17" i="25" s="1"/>
  <c r="IR17" i="25" s="1"/>
  <c r="IS17" i="25" s="1"/>
  <c r="IT17" i="25" s="1"/>
  <c r="IU17" i="25" s="1"/>
  <c r="IV17" i="25" s="1"/>
  <c r="IW17" i="25" s="1"/>
  <c r="IX17" i="25" s="1"/>
  <c r="IY17" i="25" s="1"/>
  <c r="IZ17" i="25" s="1"/>
  <c r="JA17" i="25" s="1"/>
  <c r="JB17" i="25" s="1"/>
  <c r="JC17" i="25" s="1"/>
  <c r="JD17" i="25" s="1"/>
  <c r="JE17" i="25" s="1"/>
  <c r="JF17" i="25" s="1"/>
  <c r="II17" i="25"/>
  <c r="IJ17" i="25" s="1"/>
  <c r="IK17" i="25" s="1"/>
  <c r="IL17" i="25" s="1"/>
  <c r="IM17" i="25" s="1"/>
  <c r="IN17" i="25" s="1"/>
  <c r="IA17" i="25"/>
  <c r="IB17" i="25" s="1"/>
  <c r="IC17" i="25" s="1"/>
  <c r="ID17" i="25" s="1"/>
  <c r="IE17" i="25" s="1"/>
  <c r="IF17" i="25" s="1"/>
  <c r="IG17" i="25" s="1"/>
  <c r="HS17" i="25"/>
  <c r="HT17" i="25" s="1"/>
  <c r="HU17" i="25" s="1"/>
  <c r="HV17" i="25" s="1"/>
  <c r="HW17" i="25" s="1"/>
  <c r="HX17" i="25" s="1"/>
  <c r="HY17" i="25" s="1"/>
  <c r="HK17" i="25"/>
  <c r="HL17" i="25" s="1"/>
  <c r="HM17" i="25" s="1"/>
  <c r="HN17" i="25" s="1"/>
  <c r="HO17" i="25" s="1"/>
  <c r="HP17" i="25" s="1"/>
  <c r="HQ17" i="25" s="1"/>
  <c r="HC17" i="25"/>
  <c r="HD17" i="25" s="1"/>
  <c r="HE17" i="25" s="1"/>
  <c r="HF17" i="25" s="1"/>
  <c r="HG17" i="25" s="1"/>
  <c r="HH17" i="25" s="1"/>
  <c r="HI17" i="25" s="1"/>
  <c r="GU17" i="25"/>
  <c r="GV17" i="25" s="1"/>
  <c r="GW17" i="25" s="1"/>
  <c r="GX17" i="25" s="1"/>
  <c r="GY17" i="25" s="1"/>
  <c r="GZ17" i="25" s="1"/>
  <c r="HA17" i="25" s="1"/>
  <c r="GM17" i="25"/>
  <c r="GN17" i="25" s="1"/>
  <c r="GO17" i="25" s="1"/>
  <c r="GP17" i="25" s="1"/>
  <c r="GQ17" i="25" s="1"/>
  <c r="GR17" i="25" s="1"/>
  <c r="GS17" i="25" s="1"/>
  <c r="GE17" i="25"/>
  <c r="GF17" i="25" s="1"/>
  <c r="GG17" i="25" s="1"/>
  <c r="GH17" i="25" s="1"/>
  <c r="GI17" i="25" s="1"/>
  <c r="GJ17" i="25" s="1"/>
  <c r="GK17" i="25" s="1"/>
  <c r="GD17" i="25"/>
  <c r="FW17" i="25"/>
  <c r="FX17" i="25" s="1"/>
  <c r="FY17" i="25" s="1"/>
  <c r="FZ17" i="25" s="1"/>
  <c r="GA17" i="25" s="1"/>
  <c r="GB17" i="25" s="1"/>
  <c r="FO17" i="25"/>
  <c r="FP17" i="25" s="1"/>
  <c r="FQ17" i="25" s="1"/>
  <c r="FR17" i="25" s="1"/>
  <c r="FS17" i="25" s="1"/>
  <c r="FT17" i="25" s="1"/>
  <c r="FU17" i="25" s="1"/>
  <c r="FG17" i="25"/>
  <c r="FH17" i="25" s="1"/>
  <c r="FI17" i="25" s="1"/>
  <c r="FJ17" i="25" s="1"/>
  <c r="FK17" i="25" s="1"/>
  <c r="FL17" i="25" s="1"/>
  <c r="FM17" i="25" s="1"/>
  <c r="EY17" i="25"/>
  <c r="EZ17" i="25" s="1"/>
  <c r="FA17" i="25" s="1"/>
  <c r="FB17" i="25" s="1"/>
  <c r="FC17" i="25" s="1"/>
  <c r="FD17" i="25" s="1"/>
  <c r="FE17" i="25" s="1"/>
  <c r="EQ17" i="25"/>
  <c r="ER17" i="25" s="1"/>
  <c r="ES17" i="25" s="1"/>
  <c r="ET17" i="25" s="1"/>
  <c r="EU17" i="25" s="1"/>
  <c r="EV17" i="25" s="1"/>
  <c r="EW17" i="25" s="1"/>
  <c r="EI17" i="25"/>
  <c r="EJ17" i="25" s="1"/>
  <c r="EK17" i="25" s="1"/>
  <c r="EL17" i="25" s="1"/>
  <c r="EM17" i="25" s="1"/>
  <c r="EN17" i="25" s="1"/>
  <c r="EO17" i="25" s="1"/>
  <c r="EA17" i="25"/>
  <c r="EB17" i="25" s="1"/>
  <c r="EC17" i="25" s="1"/>
  <c r="ED17" i="25" s="1"/>
  <c r="EE17" i="25" s="1"/>
  <c r="EF17" i="25" s="1"/>
  <c r="EG17" i="25" s="1"/>
  <c r="DS17" i="25"/>
  <c r="DT17" i="25" s="1"/>
  <c r="DU17" i="25" s="1"/>
  <c r="DV17" i="25" s="1"/>
  <c r="DW17" i="25" s="1"/>
  <c r="DX17" i="25" s="1"/>
  <c r="DY17" i="25" s="1"/>
  <c r="DM17" i="25"/>
  <c r="DN17" i="25" s="1"/>
  <c r="DK17" i="25"/>
  <c r="DJ17" i="25"/>
  <c r="DB17" i="25"/>
  <c r="CZ17" i="25"/>
  <c r="CY17" i="25"/>
  <c r="CX17" i="25"/>
  <c r="CW17" i="25"/>
  <c r="CV17" i="25"/>
  <c r="CU17" i="25"/>
  <c r="CT17" i="25"/>
  <c r="CR17" i="25"/>
  <c r="CQ17" i="25"/>
  <c r="CP17" i="25"/>
  <c r="CO17" i="25"/>
  <c r="CN17" i="25"/>
  <c r="CM17" i="25"/>
  <c r="CL17" i="25"/>
  <c r="CK17" i="25"/>
  <c r="CR16" i="25"/>
  <c r="CQ16" i="25"/>
  <c r="CP16" i="25" s="1"/>
  <c r="CO16" i="25"/>
  <c r="AA16" i="25"/>
  <c r="BY17" i="25"/>
  <c r="BW17" i="25"/>
  <c r="BV17" i="25" s="1"/>
  <c r="BU17" i="25"/>
  <c r="BI17" i="25"/>
  <c r="BG17" i="25"/>
  <c r="BF17" i="25" s="1"/>
  <c r="BE17" i="25"/>
  <c r="AY17" i="25"/>
  <c r="AX17" i="25" s="1"/>
  <c r="BN17" i="25" s="1"/>
  <c r="AV17" i="25"/>
  <c r="BM17" i="25" s="1"/>
  <c r="AJ17" i="25"/>
  <c r="AH17" i="25"/>
  <c r="AG17" i="25" s="1"/>
  <c r="AF17" i="25"/>
  <c r="AN17" i="25" s="1"/>
  <c r="Z17" i="25"/>
  <c r="Y17" i="25" s="1"/>
  <c r="W17" i="25"/>
  <c r="HA16" i="25"/>
  <c r="GZ16" i="25"/>
  <c r="GY16" i="25"/>
  <c r="GX16" i="25"/>
  <c r="GW16" i="25"/>
  <c r="IN16" i="25"/>
  <c r="IM16" i="25"/>
  <c r="IL16" i="25"/>
  <c r="IK16" i="25"/>
  <c r="JB16" i="25"/>
  <c r="IY16" i="25"/>
  <c r="JA16" i="25" s="1"/>
  <c r="IZ16" i="25" s="1"/>
  <c r="IW16" i="25"/>
  <c r="IJ16" i="25"/>
  <c r="II16" i="25"/>
  <c r="IE16" i="25"/>
  <c r="IB16" i="25"/>
  <c r="HW16" i="25"/>
  <c r="HT16" i="25"/>
  <c r="HO16" i="25"/>
  <c r="HL16" i="25"/>
  <c r="HG16" i="25"/>
  <c r="HD16" i="25"/>
  <c r="GV16" i="25"/>
  <c r="GU16" i="25"/>
  <c r="GI32" i="25" l="1"/>
  <c r="GY32" i="25" s="1"/>
  <c r="GI20" i="25"/>
  <c r="GY20" i="25" s="1"/>
  <c r="CQ32" i="25"/>
  <c r="DG32" i="25" s="1"/>
  <c r="IR22" i="25"/>
  <c r="JC22" i="25" s="1"/>
  <c r="DC22" i="25"/>
  <c r="EK18" i="25"/>
  <c r="IR18" i="25" s="1"/>
  <c r="JC18" i="25" s="1"/>
  <c r="IS18" i="25"/>
  <c r="JD18" i="25" s="1"/>
  <c r="EJ18" i="25"/>
  <c r="IQ18" i="25" s="1"/>
  <c r="EI34" i="25"/>
  <c r="IP34" i="25" s="1"/>
  <c r="IP26" i="25"/>
  <c r="IP22" i="25"/>
  <c r="CE34" i="25"/>
  <c r="AZ35" i="25"/>
  <c r="BP35" i="25" s="1"/>
  <c r="AX35" i="25"/>
  <c r="CI32" i="25"/>
  <c r="BO33" i="25"/>
  <c r="BA32" i="25"/>
  <c r="BQ32" i="25" s="1"/>
  <c r="CE30" i="25"/>
  <c r="CF30" i="25"/>
  <c r="BA30" i="25"/>
  <c r="BQ30" i="25" s="1"/>
  <c r="CE28" i="25"/>
  <c r="BA26" i="25"/>
  <c r="BQ26" i="25" s="1"/>
  <c r="CF22" i="25"/>
  <c r="BA22" i="25"/>
  <c r="BQ22" i="25" s="1"/>
  <c r="BB18" i="25"/>
  <c r="BA18" i="25" s="1"/>
  <c r="BQ18" i="25" s="1"/>
  <c r="BA19" i="25"/>
  <c r="BQ19" i="25" s="1"/>
  <c r="CC28" i="25"/>
  <c r="IP28" i="25" s="1"/>
  <c r="S21" i="25"/>
  <c r="S19" i="25"/>
  <c r="AP27" i="25"/>
  <c r="AO22" i="25"/>
  <c r="CD22" i="25" s="1"/>
  <c r="AO18" i="25"/>
  <c r="CD18" i="25" s="1"/>
  <c r="AN27" i="25"/>
  <c r="AO34" i="25"/>
  <c r="CD34" i="25" s="1"/>
  <c r="IQ34" i="25" s="1"/>
  <c r="Y35" i="25"/>
  <c r="AO35" i="25" s="1"/>
  <c r="Y31" i="25"/>
  <c r="AO31" i="25" s="1"/>
  <c r="AT30" i="25"/>
  <c r="CI30" i="25" s="1"/>
  <c r="CD28" i="25"/>
  <c r="AP29" i="25"/>
  <c r="Y27" i="25"/>
  <c r="AO27" i="25" s="1"/>
  <c r="AT26" i="25"/>
  <c r="AC24" i="25"/>
  <c r="AS24" i="25" s="1"/>
  <c r="Y21" i="25"/>
  <c r="AO21" i="25" s="1"/>
  <c r="AO19" i="25"/>
  <c r="AP19" i="25"/>
  <c r="AA19" i="25"/>
  <c r="AQ19" i="25" s="1"/>
  <c r="CC32" i="25"/>
  <c r="IP32" i="25" s="1"/>
  <c r="CC24" i="25"/>
  <c r="IP24" i="25" s="1"/>
  <c r="AS18" i="25"/>
  <c r="GJ18" i="25"/>
  <c r="IP20" i="25"/>
  <c r="EK20" i="25"/>
  <c r="IR20" i="25" s="1"/>
  <c r="JC20" i="25" s="1"/>
  <c r="DC20" i="25"/>
  <c r="EJ20" i="25" s="1"/>
  <c r="FX18" i="25"/>
  <c r="AN19" i="25"/>
  <c r="AZ19" i="25"/>
  <c r="BP19" i="25" s="1"/>
  <c r="BB24" i="25"/>
  <c r="EF24" i="25"/>
  <c r="DO24" i="25"/>
  <c r="EE24" i="25" s="1"/>
  <c r="AB25" i="25"/>
  <c r="AR25" i="25" s="1"/>
  <c r="AS25" i="25"/>
  <c r="GI26" i="25"/>
  <c r="GY26" i="25" s="1"/>
  <c r="GZ26" i="25"/>
  <c r="BB28" i="25"/>
  <c r="BP28" i="25"/>
  <c r="DG18" i="25"/>
  <c r="EN18" i="25" s="1"/>
  <c r="AT18" i="25"/>
  <c r="CI18" i="25" s="1"/>
  <c r="AJ18" i="25"/>
  <c r="AR18" i="25" s="1"/>
  <c r="CG18" i="25" s="1"/>
  <c r="EI18" i="25"/>
  <c r="DN21" i="25"/>
  <c r="EJ22" i="25"/>
  <c r="IQ22" i="25" s="1"/>
  <c r="BO23" i="25"/>
  <c r="AZ23" i="25"/>
  <c r="BP23" i="25" s="1"/>
  <c r="AX23" i="25"/>
  <c r="BN23" i="25" s="1"/>
  <c r="BR20" i="25"/>
  <c r="BA20" i="25"/>
  <c r="BQ20" i="25" s="1"/>
  <c r="CD20" i="25"/>
  <c r="CQ20" i="25"/>
  <c r="DE20" i="25"/>
  <c r="EL20" i="25" s="1"/>
  <c r="EF22" i="25"/>
  <c r="DO22" i="25"/>
  <c r="EE22" i="25" s="1"/>
  <c r="BC23" i="25"/>
  <c r="BS23" i="25" s="1"/>
  <c r="BB23" i="25"/>
  <c r="DQ23" i="25"/>
  <c r="AD23" i="25"/>
  <c r="AT23" i="25" s="1"/>
  <c r="DP23" i="25"/>
  <c r="DO23" i="25" s="1"/>
  <c r="AC23" i="25"/>
  <c r="CC18" i="25"/>
  <c r="EF18" i="25"/>
  <c r="DN19" i="25"/>
  <c r="CI20" i="25"/>
  <c r="EB20" i="25"/>
  <c r="AS21" i="25"/>
  <c r="GA18" i="25"/>
  <c r="DO19" i="25"/>
  <c r="DO20" i="25"/>
  <c r="EE20" i="25" s="1"/>
  <c r="BO21" i="25"/>
  <c r="AX21" i="25"/>
  <c r="BN21" i="25" s="1"/>
  <c r="AC22" i="25"/>
  <c r="CQ22" i="25"/>
  <c r="DE22" i="25"/>
  <c r="EL22" i="25" s="1"/>
  <c r="GA22" i="25"/>
  <c r="DE24" i="25"/>
  <c r="EL24" i="25" s="1"/>
  <c r="DN25" i="25"/>
  <c r="DL25" i="25"/>
  <c r="CF24" i="25"/>
  <c r="DG24" i="25"/>
  <c r="EN24" i="25" s="1"/>
  <c r="CP24" i="25"/>
  <c r="DF24" i="25" s="1"/>
  <c r="EM24" i="25" s="1"/>
  <c r="AN25" i="25"/>
  <c r="AB29" i="25"/>
  <c r="AR29" i="25" s="1"/>
  <c r="AS29" i="25"/>
  <c r="IL22" i="25"/>
  <c r="AN23" i="25"/>
  <c r="S23" i="25"/>
  <c r="EK24" i="25"/>
  <c r="IR24" i="25" s="1"/>
  <c r="JC24" i="25" s="1"/>
  <c r="GH24" i="25"/>
  <c r="GV24" i="25"/>
  <c r="CI26" i="25"/>
  <c r="BO27" i="25"/>
  <c r="AZ27" i="25"/>
  <c r="BP27" i="25" s="1"/>
  <c r="AX27" i="25"/>
  <c r="BN27" i="25" s="1"/>
  <c r="AB30" i="25"/>
  <c r="BB21" i="25"/>
  <c r="DQ21" i="25"/>
  <c r="DO21" i="25" s="1"/>
  <c r="AA23" i="25"/>
  <c r="AQ23" i="25" s="1"/>
  <c r="Y23" i="25"/>
  <c r="AO23" i="25" s="1"/>
  <c r="BC25" i="25"/>
  <c r="BS25" i="25" s="1"/>
  <c r="BB25" i="25"/>
  <c r="AX25" i="25"/>
  <c r="BN25" i="25" s="1"/>
  <c r="BO25" i="25"/>
  <c r="IJ20" i="25"/>
  <c r="AD21" i="25"/>
  <c r="AT21" i="25" s="1"/>
  <c r="CI22" i="25"/>
  <c r="GH22" i="25"/>
  <c r="GV22" i="25"/>
  <c r="BP20" i="25"/>
  <c r="CF20" i="25" s="1"/>
  <c r="EO20" i="25"/>
  <c r="GV20" i="25"/>
  <c r="AP23" i="25"/>
  <c r="FX24" i="25"/>
  <c r="IQ24" i="25" s="1"/>
  <c r="AZ25" i="25"/>
  <c r="BP25" i="25" s="1"/>
  <c r="DP25" i="25"/>
  <c r="DO25" i="25" s="1"/>
  <c r="IR26" i="25"/>
  <c r="JC26" i="25" s="1"/>
  <c r="AD19" i="25"/>
  <c r="AC20" i="25"/>
  <c r="AT24" i="25"/>
  <c r="CI24" i="25" s="1"/>
  <c r="AJ24" i="25"/>
  <c r="DQ25" i="25"/>
  <c r="AQ28" i="25"/>
  <c r="AC28" i="25"/>
  <c r="CQ28" i="25"/>
  <c r="DE28" i="25"/>
  <c r="EL28" i="25" s="1"/>
  <c r="AP33" i="25"/>
  <c r="AA33" i="25"/>
  <c r="AQ33" i="25" s="1"/>
  <c r="Y33" i="25"/>
  <c r="AO33" i="25" s="1"/>
  <c r="BM33" i="25"/>
  <c r="S33" i="25"/>
  <c r="IL24" i="25"/>
  <c r="AO25" i="25"/>
  <c r="AQ26" i="25"/>
  <c r="AC26" i="25"/>
  <c r="CQ26" i="25"/>
  <c r="DE26" i="25"/>
  <c r="DP26" i="25"/>
  <c r="ED26" i="25"/>
  <c r="FX26" i="25"/>
  <c r="IQ26" i="25" s="1"/>
  <c r="GJ28" i="25"/>
  <c r="GX28" i="25"/>
  <c r="IZ28" i="25"/>
  <c r="GJ30" i="25"/>
  <c r="GX30" i="25"/>
  <c r="IS30" i="25" s="1"/>
  <c r="JD30" i="25" s="1"/>
  <c r="BM31" i="25"/>
  <c r="BP26" i="25"/>
  <c r="IL26" i="25"/>
  <c r="AX29" i="25"/>
  <c r="BN29" i="25" s="1"/>
  <c r="BO29" i="25"/>
  <c r="EJ28" i="25"/>
  <c r="IL28" i="25"/>
  <c r="IR30" i="25"/>
  <c r="JC30" i="25" s="1"/>
  <c r="EO26" i="25"/>
  <c r="CI28" i="25"/>
  <c r="EK28" i="25"/>
  <c r="BC29" i="25"/>
  <c r="BS29" i="25" s="1"/>
  <c r="BB29" i="25"/>
  <c r="DQ29" i="25"/>
  <c r="DO29" i="25" s="1"/>
  <c r="IP30" i="25"/>
  <c r="BP32" i="25"/>
  <c r="BR32" i="25"/>
  <c r="AT34" i="25"/>
  <c r="CI34" i="25" s="1"/>
  <c r="AJ34" i="25"/>
  <c r="AD27" i="25"/>
  <c r="DP27" i="25"/>
  <c r="DO27" i="25" s="1"/>
  <c r="EJ30" i="25"/>
  <c r="IQ30" i="25" s="1"/>
  <c r="EL32" i="25"/>
  <c r="DQ27" i="25"/>
  <c r="GV28" i="25"/>
  <c r="EF30" i="25"/>
  <c r="EN30" i="25" s="1"/>
  <c r="BR33" i="25"/>
  <c r="BA33" i="25"/>
  <c r="BQ33" i="25" s="1"/>
  <c r="DN35" i="25"/>
  <c r="DL35" i="25"/>
  <c r="BB27" i="25"/>
  <c r="Y29" i="25"/>
  <c r="AO29" i="25" s="1"/>
  <c r="AJ30" i="25"/>
  <c r="CP30" i="25"/>
  <c r="DF30" i="25" s="1"/>
  <c r="EM30" i="25" s="1"/>
  <c r="AN31" i="25"/>
  <c r="S31" i="25"/>
  <c r="BO31" i="25"/>
  <c r="AZ31" i="25"/>
  <c r="BP31" i="25" s="1"/>
  <c r="AQ32" i="25"/>
  <c r="CF32" i="25" s="1"/>
  <c r="AC32" i="25"/>
  <c r="EL34" i="25"/>
  <c r="GJ34" i="25"/>
  <c r="IQ32" i="25"/>
  <c r="DO33" i="25"/>
  <c r="AQ34" i="25"/>
  <c r="CF34" i="25" s="1"/>
  <c r="AC34" i="25"/>
  <c r="BB34" i="25"/>
  <c r="BP34" i="25"/>
  <c r="DO34" i="25"/>
  <c r="EE34" i="25" s="1"/>
  <c r="EF34" i="25"/>
  <c r="AP35" i="25"/>
  <c r="AJ26" i="25"/>
  <c r="GX26" i="25"/>
  <c r="S29" i="25"/>
  <c r="AP31" i="25"/>
  <c r="BN35" i="25"/>
  <c r="S27" i="25"/>
  <c r="GA32" i="25"/>
  <c r="AD31" i="25"/>
  <c r="AT31" i="25" s="1"/>
  <c r="DP32" i="25"/>
  <c r="DQ33" i="25"/>
  <c r="CQ34" i="25"/>
  <c r="BB35" i="25"/>
  <c r="EK34" i="25"/>
  <c r="IR34" i="25" s="1"/>
  <c r="JC34" i="25" s="1"/>
  <c r="EK32" i="25"/>
  <c r="IR32" i="25" s="1"/>
  <c r="JC32" i="25" s="1"/>
  <c r="AX33" i="25"/>
  <c r="BN33" i="25" s="1"/>
  <c r="AC35" i="25"/>
  <c r="ED34" i="25"/>
  <c r="AD35" i="25"/>
  <c r="AT35" i="25" s="1"/>
  <c r="DP35" i="25"/>
  <c r="DO35" i="25" s="1"/>
  <c r="AD33" i="25"/>
  <c r="AT33" i="25" s="1"/>
  <c r="S17" i="25"/>
  <c r="BO17" i="25"/>
  <c r="AP17" i="25"/>
  <c r="DL17" i="25"/>
  <c r="CP32" i="25" l="1"/>
  <c r="DF32" i="25" s="1"/>
  <c r="IS32" i="25"/>
  <c r="JD32" i="25" s="1"/>
  <c r="IS20" i="25"/>
  <c r="JD20" i="25" s="1"/>
  <c r="CF28" i="25"/>
  <c r="IR28" i="25"/>
  <c r="JC28" i="25" s="1"/>
  <c r="BR18" i="25"/>
  <c r="CH18" i="25" s="1"/>
  <c r="IQ28" i="25"/>
  <c r="AB24" i="25"/>
  <c r="AR24" i="25" s="1"/>
  <c r="CG24" i="25" s="1"/>
  <c r="BA34" i="25"/>
  <c r="BQ34" i="25" s="1"/>
  <c r="BR34" i="25"/>
  <c r="AS28" i="25"/>
  <c r="AB28" i="25"/>
  <c r="AR28" i="25" s="1"/>
  <c r="CP34" i="25"/>
  <c r="DF34" i="25" s="1"/>
  <c r="EM34" i="25" s="1"/>
  <c r="DG34" i="25"/>
  <c r="EN34" i="25" s="1"/>
  <c r="IS28" i="25"/>
  <c r="JD28" i="25" s="1"/>
  <c r="IS34" i="25"/>
  <c r="JD34" i="25" s="1"/>
  <c r="BR27" i="25"/>
  <c r="BA27" i="25"/>
  <c r="BQ27" i="25" s="1"/>
  <c r="BR29" i="25"/>
  <c r="BA29" i="25"/>
  <c r="BQ29" i="25" s="1"/>
  <c r="EL26" i="25"/>
  <c r="BA35" i="25"/>
  <c r="BQ35" i="25" s="1"/>
  <c r="BR35" i="25"/>
  <c r="GJ22" i="25"/>
  <c r="GX22" i="25"/>
  <c r="IS22" i="25" s="1"/>
  <c r="JD22" i="25" s="1"/>
  <c r="AB34" i="25"/>
  <c r="AR34" i="25" s="1"/>
  <c r="CG34" i="25" s="1"/>
  <c r="AS34" i="25"/>
  <c r="DO32" i="25"/>
  <c r="EE32" i="25" s="1"/>
  <c r="EF32" i="25"/>
  <c r="EN32" i="25" s="1"/>
  <c r="GZ30" i="25"/>
  <c r="IU30" i="25" s="1"/>
  <c r="JF30" i="25" s="1"/>
  <c r="GI30" i="25"/>
  <c r="GY30" i="25" s="1"/>
  <c r="GX24" i="25"/>
  <c r="IS24" i="25" s="1"/>
  <c r="JD24" i="25" s="1"/>
  <c r="GJ24" i="25"/>
  <c r="IP18" i="25"/>
  <c r="BR23" i="25"/>
  <c r="BA23" i="25"/>
  <c r="BQ23" i="25" s="1"/>
  <c r="AS32" i="25"/>
  <c r="CH32" i="25" s="1"/>
  <c r="AB32" i="25"/>
  <c r="AR32" i="25" s="1"/>
  <c r="CG32" i="25" s="1"/>
  <c r="AT27" i="25"/>
  <c r="AB27" i="25"/>
  <c r="AR27" i="25" s="1"/>
  <c r="AB35" i="25"/>
  <c r="AR35" i="25" s="1"/>
  <c r="AS35" i="25"/>
  <c r="AB26" i="25"/>
  <c r="AR26" i="25" s="1"/>
  <c r="CG26" i="25" s="1"/>
  <c r="AS26" i="25"/>
  <c r="CH26" i="25" s="1"/>
  <c r="BA21" i="25"/>
  <c r="BQ21" i="25" s="1"/>
  <c r="BR21" i="25"/>
  <c r="AS23" i="25"/>
  <c r="AB23" i="25"/>
  <c r="AR23" i="25" s="1"/>
  <c r="EM32" i="25"/>
  <c r="AB33" i="25"/>
  <c r="AR33" i="25" s="1"/>
  <c r="EF26" i="25"/>
  <c r="DO26" i="25"/>
  <c r="EE26" i="25" s="1"/>
  <c r="CP26" i="25"/>
  <c r="DF26" i="25" s="1"/>
  <c r="EM26" i="25" s="1"/>
  <c r="DG26" i="25"/>
  <c r="EN26" i="25" s="1"/>
  <c r="CF26" i="25"/>
  <c r="IS26" i="25" s="1"/>
  <c r="JD26" i="25" s="1"/>
  <c r="AB20" i="25"/>
  <c r="AR20" i="25" s="1"/>
  <c r="CG20" i="25" s="1"/>
  <c r="AS20" i="25"/>
  <c r="CH20" i="25" s="1"/>
  <c r="AR30" i="25"/>
  <c r="CG30" i="25" s="1"/>
  <c r="DG22" i="25"/>
  <c r="EN22" i="25" s="1"/>
  <c r="CP22" i="25"/>
  <c r="DF22" i="25" s="1"/>
  <c r="EM22" i="25" s="1"/>
  <c r="AB21" i="25"/>
  <c r="AR21" i="25" s="1"/>
  <c r="CP20" i="25"/>
  <c r="DF20" i="25" s="1"/>
  <c r="EM20" i="25" s="1"/>
  <c r="DG20" i="25"/>
  <c r="EN20" i="25" s="1"/>
  <c r="AS22" i="25"/>
  <c r="CH22" i="25" s="1"/>
  <c r="AB22" i="25"/>
  <c r="AR22" i="25" s="1"/>
  <c r="CG22" i="25" s="1"/>
  <c r="IQ20" i="25"/>
  <c r="BR28" i="25"/>
  <c r="BA28" i="25"/>
  <c r="BQ28" i="25" s="1"/>
  <c r="GI18" i="25"/>
  <c r="GY18" i="25" s="1"/>
  <c r="GZ18" i="25"/>
  <c r="IT18" i="25"/>
  <c r="JE18" i="25" s="1"/>
  <c r="AB31" i="25"/>
  <c r="AR31" i="25" s="1"/>
  <c r="GZ28" i="25"/>
  <c r="GI28" i="25"/>
  <c r="GY28" i="25" s="1"/>
  <c r="DG28" i="25"/>
  <c r="EN28" i="25" s="1"/>
  <c r="CP28" i="25"/>
  <c r="DF28" i="25" s="1"/>
  <c r="EM28" i="25" s="1"/>
  <c r="AT19" i="25"/>
  <c r="AB19" i="25"/>
  <c r="AR19" i="25" s="1"/>
  <c r="GZ34" i="25"/>
  <c r="GI34" i="25"/>
  <c r="GY34" i="25" s="1"/>
  <c r="BA25" i="25"/>
  <c r="BQ25" i="25" s="1"/>
  <c r="BR25" i="25"/>
  <c r="BA24" i="25"/>
  <c r="BQ24" i="25" s="1"/>
  <c r="BR24" i="25"/>
  <c r="CH24" i="25" s="1"/>
  <c r="IT34" i="25" l="1"/>
  <c r="JE34" i="25" s="1"/>
  <c r="IT30" i="25"/>
  <c r="JE30" i="25" s="1"/>
  <c r="IU20" i="25"/>
  <c r="JF20" i="25" s="1"/>
  <c r="IT20" i="25"/>
  <c r="JE20" i="25" s="1"/>
  <c r="CG28" i="25"/>
  <c r="IT28" i="25" s="1"/>
  <c r="JE28" i="25" s="1"/>
  <c r="CH28" i="25"/>
  <c r="IU28" i="25" s="1"/>
  <c r="JF28" i="25" s="1"/>
  <c r="IU18" i="25"/>
  <c r="JF18" i="25" s="1"/>
  <c r="IT24" i="25"/>
  <c r="JE24" i="25" s="1"/>
  <c r="IT32" i="25"/>
  <c r="JE32" i="25" s="1"/>
  <c r="IU32" i="25"/>
  <c r="JF32" i="25" s="1"/>
  <c r="IU26" i="25"/>
  <c r="JF26" i="25" s="1"/>
  <c r="GZ24" i="25"/>
  <c r="IU24" i="25" s="1"/>
  <c r="JF24" i="25" s="1"/>
  <c r="GI24" i="25"/>
  <c r="GY24" i="25" s="1"/>
  <c r="GI22" i="25"/>
  <c r="GY22" i="25" s="1"/>
  <c r="IT22" i="25" s="1"/>
  <c r="JE22" i="25" s="1"/>
  <c r="GZ22" i="25"/>
  <c r="IU22" i="25" s="1"/>
  <c r="JF22" i="25" s="1"/>
  <c r="IT26" i="25"/>
  <c r="JE26" i="25" s="1"/>
  <c r="CH34" i="25"/>
  <c r="IU34" i="25" s="1"/>
  <c r="JF34" i="25" s="1"/>
  <c r="GQ16" i="25" l="1"/>
  <c r="GN16" i="25"/>
  <c r="GK16" i="25"/>
  <c r="GH16" i="25"/>
  <c r="GJ16" i="25" s="1"/>
  <c r="GI16" i="25" s="1"/>
  <c r="GF16" i="25"/>
  <c r="GE16" i="25"/>
  <c r="GB16" i="25"/>
  <c r="GA16" i="25"/>
  <c r="FZ16" i="25"/>
  <c r="FY16" i="25"/>
  <c r="FX16" i="25"/>
  <c r="FW16" i="25"/>
  <c r="FS16" i="25"/>
  <c r="FP16" i="25"/>
  <c r="FK16" i="25"/>
  <c r="FH16" i="25"/>
  <c r="FC16" i="25"/>
  <c r="EZ16" i="25"/>
  <c r="ER16" i="25"/>
  <c r="EU16" i="25"/>
  <c r="EJ16" i="25"/>
  <c r="EG16" i="25"/>
  <c r="EF16" i="25"/>
  <c r="EE16" i="25"/>
  <c r="ED16" i="25"/>
  <c r="EC16" i="25"/>
  <c r="EB16" i="25"/>
  <c r="EA16" i="25"/>
  <c r="DW16" i="25"/>
  <c r="DN16" i="25"/>
  <c r="DP16" i="25" s="1"/>
  <c r="DO16" i="25" s="1"/>
  <c r="DQ16" i="25"/>
  <c r="DT16" i="25"/>
  <c r="DL16" i="25"/>
  <c r="DK16" i="25"/>
  <c r="DH16" i="25"/>
  <c r="EO16" i="25" s="1"/>
  <c r="DG16" i="25"/>
  <c r="EN16" i="25" s="1"/>
  <c r="DF16" i="25"/>
  <c r="EM16" i="25" s="1"/>
  <c r="DE16" i="25"/>
  <c r="EL16" i="25" s="1"/>
  <c r="DD16" i="25"/>
  <c r="DC16" i="25" s="1"/>
  <c r="DB16" i="25"/>
  <c r="EI16" i="25" s="1"/>
  <c r="CX16" i="25"/>
  <c r="CU16" i="25"/>
  <c r="CL16" i="25"/>
  <c r="CL15" i="25"/>
  <c r="CM16" i="25"/>
  <c r="EK16" i="25" l="1"/>
  <c r="CA16" i="25"/>
  <c r="BY16" i="25" s="1"/>
  <c r="BV16" i="25"/>
  <c r="BO16" i="25"/>
  <c r="BM16" i="25"/>
  <c r="CC16" i="25" s="1"/>
  <c r="CC17" i="25" s="1"/>
  <c r="BI16" i="25"/>
  <c r="BF16" i="25"/>
  <c r="BC16" i="25"/>
  <c r="BS16" i="25" s="1"/>
  <c r="CI16" i="25" s="1"/>
  <c r="CI17" i="25" s="1"/>
  <c r="AW16" i="25"/>
  <c r="AZ16" i="25" s="1"/>
  <c r="AX16" i="25"/>
  <c r="AN16" i="25"/>
  <c r="AP16" i="25"/>
  <c r="AG16" i="25"/>
  <c r="AL16" i="25"/>
  <c r="AD16" i="25"/>
  <c r="AT16" i="25" s="1"/>
  <c r="Y16" i="25"/>
  <c r="X16" i="25"/>
  <c r="AC16" i="25" s="1"/>
  <c r="AS16" i="25" s="1"/>
  <c r="V17" i="25"/>
  <c r="U17" i="25"/>
  <c r="BN16" i="25" l="1"/>
  <c r="CD16" i="25" s="1"/>
  <c r="CE16" i="25"/>
  <c r="CE17" i="25" s="1"/>
  <c r="IP16" i="25"/>
  <c r="DQ17" i="25"/>
  <c r="AD17" i="25"/>
  <c r="AT17" i="25" s="1"/>
  <c r="DP17" i="25"/>
  <c r="DO17" i="25" s="1"/>
  <c r="BC17" i="25"/>
  <c r="BS17" i="25" s="1"/>
  <c r="BP16" i="25"/>
  <c r="CF16" i="25" s="1"/>
  <c r="BB16" i="25"/>
  <c r="AQ16" i="25"/>
  <c r="AJ16" i="25"/>
  <c r="T16" i="25"/>
  <c r="R17" i="25"/>
  <c r="Q17" i="25"/>
  <c r="P17" i="25"/>
  <c r="AW17" i="25" s="1"/>
  <c r="AZ17" i="25" s="1"/>
  <c r="BP17" i="25" s="1"/>
  <c r="O17" i="25"/>
  <c r="N17" i="25"/>
  <c r="M17" i="25"/>
  <c r="L17" i="25"/>
  <c r="K17" i="25"/>
  <c r="J17" i="25"/>
  <c r="I17" i="25"/>
  <c r="H17" i="25"/>
  <c r="G17" i="25"/>
  <c r="F34" i="25"/>
  <c r="F32" i="25"/>
  <c r="F30" i="25"/>
  <c r="F28" i="25"/>
  <c r="F26" i="25"/>
  <c r="F24" i="25"/>
  <c r="F22" i="25"/>
  <c r="F20" i="25"/>
  <c r="F18" i="25"/>
  <c r="F16" i="25"/>
  <c r="C28" i="25"/>
  <c r="C27" i="25"/>
  <c r="C22" i="25"/>
  <c r="C21" i="25"/>
  <c r="C20" i="25"/>
  <c r="C16" i="25"/>
  <c r="C34" i="25" s="1"/>
  <c r="B35" i="25"/>
  <c r="B34" i="25"/>
  <c r="B33" i="25"/>
  <c r="B32" i="25"/>
  <c r="B31" i="25"/>
  <c r="B30" i="25"/>
  <c r="B29" i="25"/>
  <c r="B28" i="25"/>
  <c r="B27" i="25"/>
  <c r="B26" i="25"/>
  <c r="B25" i="25"/>
  <c r="B24" i="25"/>
  <c r="B23" i="25"/>
  <c r="B22" i="25"/>
  <c r="B21" i="25"/>
  <c r="B20" i="25"/>
  <c r="B19" i="25"/>
  <c r="B18" i="25"/>
  <c r="B17" i="25"/>
  <c r="A35" i="25"/>
  <c r="A34" i="25"/>
  <c r="A33" i="25"/>
  <c r="A32" i="25"/>
  <c r="A31" i="25"/>
  <c r="A30" i="25"/>
  <c r="A29" i="25"/>
  <c r="A28" i="25"/>
  <c r="A27" i="25"/>
  <c r="A26" i="25"/>
  <c r="A25" i="25"/>
  <c r="A24" i="25"/>
  <c r="A23" i="25"/>
  <c r="A22" i="25"/>
  <c r="A21" i="25"/>
  <c r="A20" i="25"/>
  <c r="A19" i="25"/>
  <c r="A18" i="25"/>
  <c r="A17" i="25"/>
  <c r="B7" i="24"/>
  <c r="I3" i="24"/>
  <c r="G3" i="24"/>
  <c r="C7" i="24"/>
  <c r="IR16" i="25" l="1"/>
  <c r="JC16" i="25" s="1"/>
  <c r="CF17" i="25"/>
  <c r="IS16" i="25"/>
  <c r="JD16" i="25" s="1"/>
  <c r="CD17" i="25"/>
  <c r="IQ16" i="25"/>
  <c r="BB17" i="25"/>
  <c r="T17" i="25"/>
  <c r="X17" i="25"/>
  <c r="C29" i="25"/>
  <c r="C30" i="25"/>
  <c r="C19" i="25"/>
  <c r="C35" i="25"/>
  <c r="C23" i="25"/>
  <c r="C31" i="25"/>
  <c r="C17" i="25"/>
  <c r="C25" i="25"/>
  <c r="C33" i="25"/>
  <c r="C24" i="25"/>
  <c r="C32" i="25"/>
  <c r="C18" i="25"/>
  <c r="C26" i="25"/>
  <c r="BA16" i="25"/>
  <c r="BQ16" i="25" s="1"/>
  <c r="CG16" i="25" s="1"/>
  <c r="BR16" i="25"/>
  <c r="CH16" i="25" s="1"/>
  <c r="D35" i="25"/>
  <c r="D34" i="25"/>
  <c r="D33" i="25"/>
  <c r="D32" i="25"/>
  <c r="D31" i="25"/>
  <c r="D30" i="25"/>
  <c r="D29" i="25"/>
  <c r="D28" i="25"/>
  <c r="D27" i="25"/>
  <c r="D26" i="25"/>
  <c r="D25" i="25"/>
  <c r="D24" i="25"/>
  <c r="D23" i="25"/>
  <c r="D22" i="25"/>
  <c r="D21" i="25"/>
  <c r="D20" i="25"/>
  <c r="D19" i="25"/>
  <c r="D18" i="25"/>
  <c r="D17" i="25"/>
  <c r="D16" i="25"/>
  <c r="CH17" i="25" l="1"/>
  <c r="IU16" i="25"/>
  <c r="JF16" i="25" s="1"/>
  <c r="CG17" i="25"/>
  <c r="IT16" i="25"/>
  <c r="JE16" i="25" s="1"/>
  <c r="AA17" i="25"/>
  <c r="BA17" i="25"/>
  <c r="BQ17" i="25" s="1"/>
  <c r="BR17" i="25"/>
  <c r="BE38" i="25"/>
  <c r="ID37" i="25"/>
  <c r="H215" i="24" s="1"/>
  <c r="CW37" i="25"/>
  <c r="H83" i="24" s="1"/>
  <c r="FO38" i="25"/>
  <c r="GM37" i="25"/>
  <c r="HD38" i="25"/>
  <c r="F192" i="24" s="1"/>
  <c r="FH38" i="25"/>
  <c r="F145" i="24" s="1"/>
  <c r="FB37" i="25"/>
  <c r="H136" i="24" s="1"/>
  <c r="AG41" i="25"/>
  <c r="F26" i="24" s="1"/>
  <c r="HK37" i="25"/>
  <c r="BE41" i="25"/>
  <c r="FR41" i="25"/>
  <c r="H156" i="24" s="1"/>
  <c r="FP41" i="25"/>
  <c r="F156" i="24" s="1"/>
  <c r="HF42" i="25"/>
  <c r="H196" i="24" s="1"/>
  <c r="FB41" i="25"/>
  <c r="H140" i="24" s="1"/>
  <c r="CT37" i="25"/>
  <c r="BV38" i="25"/>
  <c r="F61" i="24" s="1"/>
  <c r="BF41" i="25"/>
  <c r="F49" i="24" s="1"/>
  <c r="EQ38" i="25"/>
  <c r="HC42" i="25"/>
  <c r="IA41" i="25"/>
  <c r="AY41" i="25"/>
  <c r="G41" i="24" s="1"/>
  <c r="AY42" i="25"/>
  <c r="G42" i="24" s="1"/>
  <c r="FP38" i="25"/>
  <c r="F153" i="24" s="1"/>
  <c r="AF37" i="25"/>
  <c r="DV37" i="25"/>
  <c r="H106" i="24" s="1"/>
  <c r="FG41" i="25"/>
  <c r="BU37" i="25"/>
  <c r="FJ37" i="25"/>
  <c r="H144" i="24" s="1"/>
  <c r="HK41" i="25"/>
  <c r="BM38" i="25"/>
  <c r="FR38" i="25"/>
  <c r="H153" i="24" s="1"/>
  <c r="Z42" i="25"/>
  <c r="G19" i="24" s="1"/>
  <c r="CU38" i="25"/>
  <c r="F84" i="24" s="1"/>
  <c r="KK42" i="25"/>
  <c r="L141" i="24" s="1"/>
  <c r="KZ38" i="25"/>
  <c r="L192" i="24" s="1"/>
  <c r="AG37" i="25"/>
  <c r="F22" i="24" s="1"/>
  <c r="DV41" i="25"/>
  <c r="H110" i="24" s="1"/>
  <c r="BX38" i="25"/>
  <c r="H61" i="24" s="1"/>
  <c r="FO41" i="25"/>
  <c r="FJ41" i="25"/>
  <c r="H148" i="24" s="1"/>
  <c r="EY42" i="25"/>
  <c r="HV37" i="25"/>
  <c r="H207" i="24" s="1"/>
  <c r="IA37" i="25"/>
  <c r="IV38" i="25"/>
  <c r="DT41" i="25"/>
  <c r="F110" i="24" s="1"/>
  <c r="DS38" i="25"/>
  <c r="AI38" i="25"/>
  <c r="H23" i="24" s="1"/>
  <c r="ID41" i="25"/>
  <c r="H219" i="24" s="1"/>
  <c r="JH43" i="25"/>
  <c r="M20" i="24" s="1"/>
  <c r="AF41" i="25"/>
  <c r="EQ41" i="25"/>
  <c r="DO40" i="25"/>
  <c r="I101" i="24" s="1"/>
  <c r="GG37" i="25"/>
  <c r="CU42" i="25"/>
  <c r="F88" i="24" s="1"/>
  <c r="DS41" i="25"/>
  <c r="FH42" i="25"/>
  <c r="F149" i="24" s="1"/>
  <c r="HT38" i="25"/>
  <c r="F208" i="24" s="1"/>
  <c r="CT41" i="25"/>
  <c r="JZ38" i="25"/>
  <c r="M84" i="24" s="1"/>
  <c r="HT41" i="25"/>
  <c r="F211" i="24" s="1"/>
  <c r="HT42" i="25"/>
  <c r="F212" i="24" s="1"/>
  <c r="BX41" i="25"/>
  <c r="H64" i="24" s="1"/>
  <c r="HS41" i="25"/>
  <c r="IB41" i="25"/>
  <c r="F219" i="24" s="1"/>
  <c r="CT38" i="25"/>
  <c r="EY37" i="25"/>
  <c r="CA40" i="25"/>
  <c r="K63" i="24" s="1"/>
  <c r="KN39" i="25"/>
  <c r="L146" i="24" s="1"/>
  <c r="BU41" i="25"/>
  <c r="GG38" i="25"/>
  <c r="G168" i="24" s="1"/>
  <c r="CW42" i="25"/>
  <c r="H88" i="24" s="1"/>
  <c r="HC38" i="25"/>
  <c r="CK41" i="25"/>
  <c r="IB38" i="25"/>
  <c r="F216" i="24" s="1"/>
  <c r="BV41" i="25"/>
  <c r="F64" i="24" s="1"/>
  <c r="BF38" i="25"/>
  <c r="F46" i="24" s="1"/>
  <c r="HE42" i="25"/>
  <c r="G196" i="24" s="1"/>
  <c r="CU37" i="25"/>
  <c r="F83" i="24" s="1"/>
  <c r="BK39" i="25"/>
  <c r="K47" i="24" s="1"/>
  <c r="BU38" i="25"/>
  <c r="AI37" i="25"/>
  <c r="H22" i="24" s="1"/>
  <c r="CZ39" i="25"/>
  <c r="K85" i="24" s="1"/>
  <c r="FI37" i="25"/>
  <c r="FI38" i="25"/>
  <c r="G145" i="24" s="1"/>
  <c r="ID38" i="25"/>
  <c r="H216" i="24" s="1"/>
  <c r="CQ39" i="25"/>
  <c r="J77" i="24" s="1"/>
  <c r="HN39" i="25"/>
  <c r="H201" i="24" s="1"/>
  <c r="FA38" i="25"/>
  <c r="G137" i="24" s="1"/>
  <c r="HV38" i="25"/>
  <c r="H208" i="24" s="1"/>
  <c r="CH39" i="25"/>
  <c r="GI39" i="25"/>
  <c r="I169" i="24" s="1"/>
  <c r="GD37" i="25"/>
  <c r="GD38" i="25"/>
  <c r="AK39" i="25"/>
  <c r="J24" i="24" s="1"/>
  <c r="DO39" i="25"/>
  <c r="I100" i="24" s="1"/>
  <c r="BM40" i="25"/>
  <c r="AF38" i="25"/>
  <c r="AC39" i="25"/>
  <c r="J16" i="24" s="1"/>
  <c r="DF39" i="25"/>
  <c r="KO39" i="25"/>
  <c r="M146" i="24" s="1"/>
  <c r="AG38" i="25"/>
  <c r="F23" i="24" s="1"/>
  <c r="AD39" i="25"/>
  <c r="K16" i="24" s="1"/>
  <c r="DG39" i="25"/>
  <c r="LA39" i="25"/>
  <c r="M193" i="24" s="1"/>
  <c r="CP43" i="25"/>
  <c r="I81" i="24" s="1"/>
  <c r="BR39" i="25"/>
  <c r="FA39" i="25"/>
  <c r="G138" i="24" s="1"/>
  <c r="LJ40" i="25"/>
  <c r="M218" i="24" s="1"/>
  <c r="DV38" i="25"/>
  <c r="H107" i="24" s="1"/>
  <c r="AY39" i="25"/>
  <c r="G39" i="24" s="1"/>
  <c r="ED39" i="25"/>
  <c r="FR40" i="25"/>
  <c r="H155" i="24" s="1"/>
  <c r="FL39" i="25"/>
  <c r="J146" i="24" s="1"/>
  <c r="IG39" i="25"/>
  <c r="K217" i="24" s="1"/>
  <c r="LN39" i="25"/>
  <c r="L239" i="24" s="1"/>
  <c r="CO40" i="25"/>
  <c r="H78" i="24" s="1"/>
  <c r="FJ40" i="25"/>
  <c r="H147" i="24" s="1"/>
  <c r="IE40" i="25"/>
  <c r="I218" i="24" s="1"/>
  <c r="LL40" i="25"/>
  <c r="FU43" i="25"/>
  <c r="K158" i="24" s="1"/>
  <c r="LD39" i="25"/>
  <c r="M201" i="24" s="1"/>
  <c r="CG40" i="25"/>
  <c r="FB40" i="25"/>
  <c r="H139" i="24" s="1"/>
  <c r="HW40" i="25"/>
  <c r="I210" i="24" s="1"/>
  <c r="LA40" i="25"/>
  <c r="M194" i="24" s="1"/>
  <c r="DH43" i="25"/>
  <c r="GY39" i="25"/>
  <c r="JV39" i="25"/>
  <c r="L77" i="24" s="1"/>
  <c r="BG40" i="25"/>
  <c r="G48" i="24" s="1"/>
  <c r="EB40" i="25"/>
  <c r="GW40" i="25"/>
  <c r="JS40" i="25"/>
  <c r="L63" i="24" s="1"/>
  <c r="BG41" i="25"/>
  <c r="G49" i="24" s="1"/>
  <c r="HN41" i="25"/>
  <c r="H203" i="24" s="1"/>
  <c r="BS39" i="25"/>
  <c r="EN39" i="25"/>
  <c r="HI39" i="25"/>
  <c r="K193" i="24" s="1"/>
  <c r="KI39" i="25"/>
  <c r="M130" i="24" s="1"/>
  <c r="BQ40" i="25"/>
  <c r="EL40" i="25"/>
  <c r="HG40" i="25"/>
  <c r="I194" i="24" s="1"/>
  <c r="KF40" i="25"/>
  <c r="M109" i="24" s="1"/>
  <c r="ES41" i="25"/>
  <c r="G132" i="24" s="1"/>
  <c r="HT39" i="25"/>
  <c r="F209" i="24" s="1"/>
  <c r="KW39" i="25"/>
  <c r="L177" i="24" s="1"/>
  <c r="EV40" i="25"/>
  <c r="J131" i="24" s="1"/>
  <c r="HQ40" i="25"/>
  <c r="K202" i="24" s="1"/>
  <c r="KT40" i="25"/>
  <c r="L170" i="24" s="1"/>
  <c r="BN43" i="25"/>
  <c r="GA39" i="25"/>
  <c r="IV39" i="25"/>
  <c r="AI40" i="25"/>
  <c r="H25" i="24" s="1"/>
  <c r="DD40" i="25"/>
  <c r="FY40" i="25"/>
  <c r="IT40" i="25"/>
  <c r="AH41" i="25"/>
  <c r="G26" i="24" s="1"/>
  <c r="GM41" i="25"/>
  <c r="KT43" i="25"/>
  <c r="L173" i="24" s="1"/>
  <c r="HV39" i="25"/>
  <c r="H209" i="24" s="1"/>
  <c r="KZ39" i="25"/>
  <c r="L193" i="24" s="1"/>
  <c r="CD40" i="25"/>
  <c r="EY40" i="25"/>
  <c r="HT40" i="25"/>
  <c r="F210" i="24" s="1"/>
  <c r="KW40" i="25"/>
  <c r="L178" i="24" s="1"/>
  <c r="CF43" i="25"/>
  <c r="HD42" i="25"/>
  <c r="F196" i="24" s="1"/>
  <c r="BO43" i="25"/>
  <c r="EL43" i="25"/>
  <c r="HH43" i="25"/>
  <c r="J197" i="24" s="1"/>
  <c r="KI43" i="25"/>
  <c r="M134" i="24" s="1"/>
  <c r="BU42" i="25"/>
  <c r="HN42" i="25"/>
  <c r="H204" i="24" s="1"/>
  <c r="BY43" i="25"/>
  <c r="I66" i="24" s="1"/>
  <c r="EV43" i="25"/>
  <c r="J134" i="24" s="1"/>
  <c r="HS43" i="25"/>
  <c r="KW43" i="25"/>
  <c r="L181" i="24" s="1"/>
  <c r="BV42" i="25"/>
  <c r="F65" i="24" s="1"/>
  <c r="ES42" i="25"/>
  <c r="G133" i="24" s="1"/>
  <c r="BZ43" i="25"/>
  <c r="J66" i="24" s="1"/>
  <c r="EW43" i="25"/>
  <c r="K134" i="24" s="1"/>
  <c r="HT43" i="25"/>
  <c r="F213" i="24" s="1"/>
  <c r="KX43" i="25"/>
  <c r="M181" i="24" s="1"/>
  <c r="FQ41" i="25"/>
  <c r="G156" i="24" s="1"/>
  <c r="AG43" i="25"/>
  <c r="F28" i="24" s="1"/>
  <c r="DD43" i="25"/>
  <c r="FZ43" i="25"/>
  <c r="IW43" i="25"/>
  <c r="F243" i="24" s="1"/>
  <c r="GG42" i="25"/>
  <c r="G172" i="24" s="1"/>
  <c r="AQ43" i="25"/>
  <c r="DO43" i="25"/>
  <c r="I104" i="24" s="1"/>
  <c r="GK43" i="25"/>
  <c r="K173" i="24" s="1"/>
  <c r="JF43" i="25"/>
  <c r="AI43" i="25"/>
  <c r="H28" i="24" s="1"/>
  <c r="DF43" i="25"/>
  <c r="GB43" i="25"/>
  <c r="IY43" i="25"/>
  <c r="H243" i="24" s="1"/>
  <c r="DV42" i="25"/>
  <c r="H111" i="24" s="1"/>
  <c r="BC43" i="25"/>
  <c r="K43" i="24" s="1"/>
  <c r="EA43" i="25"/>
  <c r="GW43" i="25"/>
  <c r="JT43" i="25"/>
  <c r="M66" i="24" s="1"/>
  <c r="AW38" i="25"/>
  <c r="KR38" i="25"/>
  <c r="M153" i="24" s="1"/>
  <c r="BX37" i="25"/>
  <c r="H60" i="24" s="1"/>
  <c r="HU37" i="25"/>
  <c r="AZ39" i="25"/>
  <c r="H39" i="24" s="1"/>
  <c r="ER39" i="25"/>
  <c r="F130" i="24" s="1"/>
  <c r="FG37" i="25"/>
  <c r="FH37" i="25"/>
  <c r="F144" i="24" s="1"/>
  <c r="EY38" i="25"/>
  <c r="AV37" i="25"/>
  <c r="IX39" i="25"/>
  <c r="G239" i="24" s="1"/>
  <c r="FR37" i="25"/>
  <c r="H152" i="24" s="1"/>
  <c r="CW38" i="25"/>
  <c r="H84" i="24" s="1"/>
  <c r="Z39" i="25"/>
  <c r="G16" i="24" s="1"/>
  <c r="DB39" i="25"/>
  <c r="JF39" i="25"/>
  <c r="CK42" i="25"/>
  <c r="FJ38" i="25"/>
  <c r="H145" i="24" s="1"/>
  <c r="CR39" i="25"/>
  <c r="K77" i="24" s="1"/>
  <c r="HP39" i="25"/>
  <c r="J201" i="24" s="1"/>
  <c r="GN37" i="25"/>
  <c r="F175" i="24" s="1"/>
  <c r="GM38" i="25"/>
  <c r="AT39" i="25"/>
  <c r="DY39" i="25"/>
  <c r="K108" i="24" s="1"/>
  <c r="EG40" i="25"/>
  <c r="DJ38" i="25"/>
  <c r="AL39" i="25"/>
  <c r="K24" i="24" s="1"/>
  <c r="DP39" i="25"/>
  <c r="J100" i="24" s="1"/>
  <c r="BV40" i="25"/>
  <c r="F63" i="24" s="1"/>
  <c r="DJ37" i="25"/>
  <c r="AN39" i="25"/>
  <c r="DQ39" i="25"/>
  <c r="K100" i="24" s="1"/>
  <c r="CE40" i="25"/>
  <c r="HS37" i="25"/>
  <c r="CD39" i="25"/>
  <c r="FW39" i="25"/>
  <c r="BI39" i="25"/>
  <c r="I47" i="24" s="1"/>
  <c r="EO39" i="25"/>
  <c r="IM40" i="25"/>
  <c r="FU39" i="25"/>
  <c r="K154" i="24" s="1"/>
  <c r="IQ39" i="25"/>
  <c r="AC40" i="25"/>
  <c r="J17" i="24" s="1"/>
  <c r="CX40" i="25"/>
  <c r="I86" i="24" s="1"/>
  <c r="FS40" i="25"/>
  <c r="I155" i="24" s="1"/>
  <c r="IN40" i="25"/>
  <c r="IR43" i="25"/>
  <c r="LO39" i="25"/>
  <c r="M239" i="24" s="1"/>
  <c r="CP40" i="25"/>
  <c r="I78" i="24" s="1"/>
  <c r="FK40" i="25"/>
  <c r="I147" i="24" s="1"/>
  <c r="IF40" i="25"/>
  <c r="J218" i="24" s="1"/>
  <c r="LM40" i="25"/>
  <c r="GF43" i="25"/>
  <c r="F173" i="24" s="1"/>
  <c r="HH39" i="25"/>
  <c r="J193" i="24" s="1"/>
  <c r="KH39" i="25"/>
  <c r="L130" i="24" s="1"/>
  <c r="BP40" i="25"/>
  <c r="EK40" i="25"/>
  <c r="HF40" i="25"/>
  <c r="H194" i="24" s="1"/>
  <c r="KE40" i="25"/>
  <c r="L109" i="24" s="1"/>
  <c r="CC39" i="25"/>
  <c r="EW39" i="25"/>
  <c r="K130" i="24" s="1"/>
  <c r="HS39" i="25"/>
  <c r="KU39" i="25"/>
  <c r="M169" i="24" s="1"/>
  <c r="BZ40" i="25"/>
  <c r="J63" i="24" s="1"/>
  <c r="EU40" i="25"/>
  <c r="I131" i="24" s="1"/>
  <c r="HP40" i="25"/>
  <c r="J202" i="24" s="1"/>
  <c r="KR40" i="25"/>
  <c r="M155" i="24" s="1"/>
  <c r="BE43" i="25"/>
  <c r="IC39" i="25"/>
  <c r="G217" i="24" s="1"/>
  <c r="LI39" i="25"/>
  <c r="L217" i="24" s="1"/>
  <c r="CK40" i="25"/>
  <c r="FE40" i="25"/>
  <c r="K139" i="24" s="1"/>
  <c r="IA40" i="25"/>
  <c r="LF40" i="25"/>
  <c r="L210" i="24" s="1"/>
  <c r="EK43" i="25"/>
  <c r="GJ39" i="25"/>
  <c r="J169" i="24" s="1"/>
  <c r="JD39" i="25"/>
  <c r="AR40" i="25"/>
  <c r="DM40" i="25"/>
  <c r="G101" i="24" s="1"/>
  <c r="GH40" i="25"/>
  <c r="H170" i="24" s="1"/>
  <c r="JB40" i="25"/>
  <c r="K240" i="24" s="1"/>
  <c r="FJ39" i="25"/>
  <c r="H146" i="24" s="1"/>
  <c r="IE39" i="25"/>
  <c r="I217" i="24" s="1"/>
  <c r="LL39" i="25"/>
  <c r="CM40" i="25"/>
  <c r="F78" i="24" s="1"/>
  <c r="FH40" i="25"/>
  <c r="F147" i="24" s="1"/>
  <c r="IC40" i="25"/>
  <c r="G218" i="24" s="1"/>
  <c r="LI40" i="25"/>
  <c r="L218" i="24" s="1"/>
  <c r="CN41" i="25"/>
  <c r="G79" i="24" s="1"/>
  <c r="FC43" i="25"/>
  <c r="I142" i="24" s="1"/>
  <c r="EQ42" i="25"/>
  <c r="HM42" i="25"/>
  <c r="G204" i="24" s="1"/>
  <c r="BX43" i="25"/>
  <c r="H66" i="24" s="1"/>
  <c r="EU43" i="25"/>
  <c r="I134" i="24" s="1"/>
  <c r="HQ43" i="25"/>
  <c r="K205" i="24" s="1"/>
  <c r="KU43" i="25"/>
  <c r="M173" i="24" s="1"/>
  <c r="FA42" i="25"/>
  <c r="G141" i="24" s="1"/>
  <c r="CH43" i="25"/>
  <c r="FE43" i="25"/>
  <c r="K142" i="24" s="1"/>
  <c r="IB43" i="25"/>
  <c r="F221" i="24" s="1"/>
  <c r="LI43" i="25"/>
  <c r="L221" i="24" s="1"/>
  <c r="FB42" i="25"/>
  <c r="H141" i="24" s="1"/>
  <c r="CI43" i="25"/>
  <c r="FG43" i="25"/>
  <c r="IC43" i="25"/>
  <c r="G221" i="24" s="1"/>
  <c r="LJ43" i="25"/>
  <c r="M221" i="24" s="1"/>
  <c r="AP43" i="25"/>
  <c r="DN43" i="25"/>
  <c r="H104" i="24" s="1"/>
  <c r="GJ43" i="25"/>
  <c r="J173" i="24" s="1"/>
  <c r="JE43" i="25"/>
  <c r="DT42" i="25"/>
  <c r="F111" i="24" s="1"/>
  <c r="GP42" i="25"/>
  <c r="H180" i="24" s="1"/>
  <c r="BA43" i="25"/>
  <c r="I43" i="24" s="1"/>
  <c r="DX43" i="25"/>
  <c r="J112" i="24" s="1"/>
  <c r="GU43" i="25"/>
  <c r="JQ43" i="25"/>
  <c r="M51" i="24" s="1"/>
  <c r="AR43" i="25"/>
  <c r="DP43" i="25"/>
  <c r="J104" i="24" s="1"/>
  <c r="GM43" i="25"/>
  <c r="JG43" i="25"/>
  <c r="L20" i="24" s="1"/>
  <c r="BH42" i="25"/>
  <c r="H50" i="24" s="1"/>
  <c r="BM43" i="25"/>
  <c r="EJ43" i="25"/>
  <c r="HF43" i="25"/>
  <c r="H197" i="24" s="1"/>
  <c r="KF43" i="25"/>
  <c r="M112" i="24" s="1"/>
  <c r="AL42" i="25"/>
  <c r="K27" i="24" s="1"/>
  <c r="FU42" i="25"/>
  <c r="K157" i="24" s="1"/>
  <c r="CZ42" i="25"/>
  <c r="K88" i="24" s="1"/>
  <c r="AD42" i="25"/>
  <c r="K19" i="24" s="1"/>
  <c r="DY42" i="25"/>
  <c r="K111" i="24" s="1"/>
  <c r="GS42" i="25"/>
  <c r="K180" i="24" s="1"/>
  <c r="GW42" i="25"/>
  <c r="BH37" i="25"/>
  <c r="H45" i="24" s="1"/>
  <c r="FQ37" i="25"/>
  <c r="DK39" i="25"/>
  <c r="HT37" i="25"/>
  <c r="F207" i="24" s="1"/>
  <c r="AQ39" i="25"/>
  <c r="EF39" i="25"/>
  <c r="IV40" i="25"/>
  <c r="HK38" i="25"/>
  <c r="BF37" i="25"/>
  <c r="F45" i="24" s="1"/>
  <c r="BG37" i="25"/>
  <c r="G45" i="24" s="1"/>
  <c r="IC38" i="25"/>
  <c r="G216" i="24" s="1"/>
  <c r="W42" i="25"/>
  <c r="AI39" i="25"/>
  <c r="H24" i="24" s="1"/>
  <c r="DL39" i="25"/>
  <c r="F100" i="24" s="1"/>
  <c r="AT40" i="25"/>
  <c r="AA39" i="25"/>
  <c r="H16" i="24" s="1"/>
  <c r="DC39" i="25"/>
  <c r="JQ39" i="25"/>
  <c r="M47" i="24" s="1"/>
  <c r="BE39" i="25"/>
  <c r="EJ39" i="25"/>
  <c r="HC40" i="25"/>
  <c r="DS37" i="25"/>
  <c r="GO37" i="25"/>
  <c r="AX38" i="25"/>
  <c r="F38" i="24" s="1"/>
  <c r="GN38" i="25"/>
  <c r="F176" i="24" s="1"/>
  <c r="AV39" i="25"/>
  <c r="EA39" i="25"/>
  <c r="EQ40" i="25"/>
  <c r="DT37" i="25"/>
  <c r="F106" i="24" s="1"/>
  <c r="GP37" i="25"/>
  <c r="H175" i="24" s="1"/>
  <c r="AY38" i="25"/>
  <c r="G38" i="24" s="1"/>
  <c r="DT38" i="25"/>
  <c r="F107" i="24" s="1"/>
  <c r="GO38" i="25"/>
  <c r="G176" i="24" s="1"/>
  <c r="AW39" i="25"/>
  <c r="EB39" i="25"/>
  <c r="EZ40" i="25"/>
  <c r="F139" i="24" s="1"/>
  <c r="IB37" i="25"/>
  <c r="F215" i="24" s="1"/>
  <c r="CK38" i="25"/>
  <c r="IA38" i="25"/>
  <c r="CN39" i="25"/>
  <c r="G77" i="24" s="1"/>
  <c r="GX39" i="25"/>
  <c r="BU39" i="25"/>
  <c r="FB39" i="25"/>
  <c r="H138" i="24" s="1"/>
  <c r="GE39" i="25"/>
  <c r="IY39" i="25"/>
  <c r="H239" i="24" s="1"/>
  <c r="AL40" i="25"/>
  <c r="K25" i="24" s="1"/>
  <c r="DG40" i="25"/>
  <c r="GB40" i="25"/>
  <c r="IW40" i="25"/>
  <c r="F240" i="24" s="1"/>
  <c r="GP41" i="25"/>
  <c r="H179" i="24" s="1"/>
  <c r="AF42" i="25"/>
  <c r="IR39" i="25"/>
  <c r="AD40" i="25"/>
  <c r="K17" i="24" s="1"/>
  <c r="CY40" i="25"/>
  <c r="J86" i="24" s="1"/>
  <c r="FT40" i="25"/>
  <c r="J155" i="24" s="1"/>
  <c r="IP40" i="25"/>
  <c r="GG41" i="25"/>
  <c r="G171" i="24" s="1"/>
  <c r="JA43" i="25"/>
  <c r="J243" i="24" s="1"/>
  <c r="HQ39" i="25"/>
  <c r="K201" i="24" s="1"/>
  <c r="KT39" i="25"/>
  <c r="L169" i="24" s="1"/>
  <c r="BY40" i="25"/>
  <c r="I63" i="24" s="1"/>
  <c r="ET40" i="25"/>
  <c r="H131" i="24" s="1"/>
  <c r="HO40" i="25"/>
  <c r="I202" i="24" s="1"/>
  <c r="KQ40" i="25"/>
  <c r="L155" i="24" s="1"/>
  <c r="AT43" i="25"/>
  <c r="CL39" i="25"/>
  <c r="FG39" i="25"/>
  <c r="IB39" i="25"/>
  <c r="F217" i="24" s="1"/>
  <c r="LG39" i="25"/>
  <c r="M209" i="24" s="1"/>
  <c r="CI40" i="25"/>
  <c r="FD40" i="25"/>
  <c r="J139" i="24" s="1"/>
  <c r="HY40" i="25"/>
  <c r="K210" i="24" s="1"/>
  <c r="LD40" i="25"/>
  <c r="M202" i="24" s="1"/>
  <c r="EB43" i="25"/>
  <c r="IL39" i="25"/>
  <c r="Y40" i="25"/>
  <c r="F17" i="24" s="1"/>
  <c r="CT40" i="25"/>
  <c r="FO40" i="25"/>
  <c r="IJ40" i="25"/>
  <c r="CU41" i="25"/>
  <c r="F87" i="24" s="1"/>
  <c r="HG43" i="25"/>
  <c r="I197" i="24" s="1"/>
  <c r="GS39" i="25"/>
  <c r="K177" i="24" s="1"/>
  <c r="JN39" i="25"/>
  <c r="M39" i="24" s="1"/>
  <c r="BA40" i="25"/>
  <c r="I40" i="24" s="1"/>
  <c r="DV40" i="25"/>
  <c r="H109" i="24" s="1"/>
  <c r="GQ40" i="25"/>
  <c r="I178" i="24" s="1"/>
  <c r="JK40" i="25"/>
  <c r="M25" i="24" s="1"/>
  <c r="FS39" i="25"/>
  <c r="I154" i="24" s="1"/>
  <c r="IN39" i="25"/>
  <c r="AA40" i="25"/>
  <c r="H17" i="24" s="1"/>
  <c r="CV40" i="25"/>
  <c r="G86" i="24" s="1"/>
  <c r="FQ40" i="25"/>
  <c r="G155" i="24" s="1"/>
  <c r="IL40" i="25"/>
  <c r="Z41" i="25"/>
  <c r="G18" i="24" s="1"/>
  <c r="CW41" i="25"/>
  <c r="H87" i="24" s="1"/>
  <c r="HY43" i="25"/>
  <c r="K213" i="24" s="1"/>
  <c r="EZ42" i="25"/>
  <c r="F141" i="24" s="1"/>
  <c r="HV42" i="25"/>
  <c r="H212" i="24" s="1"/>
  <c r="CG43" i="25"/>
  <c r="FD43" i="25"/>
  <c r="J142" i="24" s="1"/>
  <c r="IA43" i="25"/>
  <c r="LG43" i="25"/>
  <c r="M213" i="24" s="1"/>
  <c r="CN42" i="25"/>
  <c r="G80" i="24" s="1"/>
  <c r="FJ42" i="25"/>
  <c r="H149" i="24" s="1"/>
  <c r="CR43" i="25"/>
  <c r="K81" i="24" s="1"/>
  <c r="FO43" i="25"/>
  <c r="IK43" i="25"/>
  <c r="IG42" i="25"/>
  <c r="K220" i="24" s="1"/>
  <c r="CT43" i="25"/>
  <c r="FP43" i="25"/>
  <c r="F158" i="24" s="1"/>
  <c r="IL43" i="25"/>
  <c r="DS42" i="25"/>
  <c r="GO42" i="25"/>
  <c r="G180" i="24" s="1"/>
  <c r="AZ43" i="25"/>
  <c r="H43" i="24" s="1"/>
  <c r="DW43" i="25"/>
  <c r="I112" i="24" s="1"/>
  <c r="GS43" i="25"/>
  <c r="K181" i="24" s="1"/>
  <c r="JP43" i="25"/>
  <c r="L51" i="24" s="1"/>
  <c r="BF42" i="25"/>
  <c r="F50" i="24" s="1"/>
  <c r="BJ43" i="25"/>
  <c r="J51" i="24" s="1"/>
  <c r="EG43" i="25"/>
  <c r="HD43" i="25"/>
  <c r="F197" i="24" s="1"/>
  <c r="KC43" i="25"/>
  <c r="M104" i="24" s="1"/>
  <c r="AX42" i="25"/>
  <c r="F42" i="24" s="1"/>
  <c r="DU42" i="25"/>
  <c r="G111" i="24" s="1"/>
  <c r="BB43" i="25"/>
  <c r="J43" i="24" s="1"/>
  <c r="DY43" i="25"/>
  <c r="K112" i="24" s="1"/>
  <c r="GV43" i="25"/>
  <c r="JS43" i="25"/>
  <c r="L66" i="24" s="1"/>
  <c r="HK42" i="25"/>
  <c r="BV43" i="25"/>
  <c r="F66" i="24" s="1"/>
  <c r="ES43" i="25"/>
  <c r="G134" i="24" s="1"/>
  <c r="HO43" i="25"/>
  <c r="I205" i="24" s="1"/>
  <c r="KR43" i="25"/>
  <c r="M158" i="24" s="1"/>
  <c r="FY42" i="25"/>
  <c r="JK38" i="25"/>
  <c r="M23" i="24" s="1"/>
  <c r="IK42" i="25"/>
  <c r="DU39" i="25"/>
  <c r="G108" i="24" s="1"/>
  <c r="GA40" i="25"/>
  <c r="HC37" i="25"/>
  <c r="HE37" i="25"/>
  <c r="AR39" i="25"/>
  <c r="DW39" i="25"/>
  <c r="I108" i="24" s="1"/>
  <c r="AJ39" i="25"/>
  <c r="I24" i="24" s="1"/>
  <c r="DN39" i="25"/>
  <c r="H100" i="24" s="1"/>
  <c r="BC40" i="25"/>
  <c r="K40" i="24" s="1"/>
  <c r="HF37" i="25"/>
  <c r="H191" i="24" s="1"/>
  <c r="HE38" i="25"/>
  <c r="G192" i="24" s="1"/>
  <c r="BO39" i="25"/>
  <c r="EU39" i="25"/>
  <c r="I130" i="24" s="1"/>
  <c r="JZ40" i="25"/>
  <c r="M86" i="24" s="1"/>
  <c r="BE37" i="25"/>
  <c r="BG38" i="25"/>
  <c r="G46" i="24" s="1"/>
  <c r="BF39" i="25"/>
  <c r="F47" i="24" s="1"/>
  <c r="EK39" i="25"/>
  <c r="HL40" i="25"/>
  <c r="F202" i="24" s="1"/>
  <c r="BH38" i="25"/>
  <c r="H46" i="24" s="1"/>
  <c r="BG39" i="25"/>
  <c r="G47" i="24" s="1"/>
  <c r="EL39" i="25"/>
  <c r="HU40" i="25"/>
  <c r="G210" i="24" s="1"/>
  <c r="FO37" i="25"/>
  <c r="W39" i="25"/>
  <c r="CX39" i="25"/>
  <c r="I85" i="24" s="1"/>
  <c r="II39" i="25"/>
  <c r="HS38" i="25"/>
  <c r="CE39" i="25"/>
  <c r="FZ39" i="25"/>
  <c r="GN39" i="25"/>
  <c r="F177" i="24" s="1"/>
  <c r="JG39" i="25"/>
  <c r="L16" i="24" s="1"/>
  <c r="AV40" i="25"/>
  <c r="DP40" i="25"/>
  <c r="J101" i="24" s="1"/>
  <c r="GK40" i="25"/>
  <c r="K170" i="24" s="1"/>
  <c r="JE40" i="25"/>
  <c r="IZ39" i="25"/>
  <c r="I239" i="24" s="1"/>
  <c r="AN40" i="25"/>
  <c r="DH40" i="25"/>
  <c r="GD40" i="25"/>
  <c r="IX40" i="25"/>
  <c r="G240" i="24" s="1"/>
  <c r="AG42" i="25"/>
  <c r="F27" i="24" s="1"/>
  <c r="FE39" i="25"/>
  <c r="K138" i="24" s="1"/>
  <c r="IA39" i="25"/>
  <c r="LF39" i="25"/>
  <c r="L209" i="24" s="1"/>
  <c r="CH40" i="25"/>
  <c r="FC40" i="25"/>
  <c r="I139" i="24" s="1"/>
  <c r="HX40" i="25"/>
  <c r="J210" i="24" s="1"/>
  <c r="LC40" i="25"/>
  <c r="L202" i="24" s="1"/>
  <c r="DS43" i="25"/>
  <c r="CU39" i="25"/>
  <c r="F85" i="24" s="1"/>
  <c r="FP39" i="25"/>
  <c r="F154" i="24" s="1"/>
  <c r="IK39" i="25"/>
  <c r="X40" i="25"/>
  <c r="CR40" i="25"/>
  <c r="K78" i="24" s="1"/>
  <c r="FM40" i="25"/>
  <c r="K147" i="24" s="1"/>
  <c r="II40" i="25"/>
  <c r="LO40" i="25"/>
  <c r="M240" i="24" s="1"/>
  <c r="GX43" i="25"/>
  <c r="IU39" i="25"/>
  <c r="AH40" i="25"/>
  <c r="G25" i="24" s="1"/>
  <c r="DC40" i="25"/>
  <c r="FX40" i="25"/>
  <c r="IS40" i="25"/>
  <c r="KH43" i="25"/>
  <c r="L134" i="24" s="1"/>
  <c r="HC39" i="25"/>
  <c r="JZ39" i="25"/>
  <c r="M85" i="24" s="1"/>
  <c r="BJ40" i="25"/>
  <c r="J48" i="24" s="1"/>
  <c r="EE40" i="25"/>
  <c r="GZ40" i="25"/>
  <c r="JW40" i="25"/>
  <c r="M78" i="24" s="1"/>
  <c r="GB39" i="25"/>
  <c r="IW39" i="25"/>
  <c r="F239" i="24" s="1"/>
  <c r="AJ40" i="25"/>
  <c r="I25" i="24" s="1"/>
  <c r="DE40" i="25"/>
  <c r="FZ40" i="25"/>
  <c r="IU40" i="25"/>
  <c r="AI41" i="25"/>
  <c r="H26" i="24" s="1"/>
  <c r="GN41" i="25"/>
  <c r="F179" i="24" s="1"/>
  <c r="LF43" i="25"/>
  <c r="L213" i="24" s="1"/>
  <c r="FI42" i="25"/>
  <c r="G149" i="24" s="1"/>
  <c r="CQ43" i="25"/>
  <c r="J81" i="24" s="1"/>
  <c r="FM43" i="25"/>
  <c r="K150" i="24" s="1"/>
  <c r="IJ43" i="25"/>
  <c r="AD43" i="25"/>
  <c r="K20" i="24" s="1"/>
  <c r="DB43" i="25"/>
  <c r="FX43" i="25"/>
  <c r="IT43" i="25"/>
  <c r="AF43" i="25"/>
  <c r="DC43" i="25"/>
  <c r="FY43" i="25"/>
  <c r="IU43" i="25"/>
  <c r="BE42" i="25"/>
  <c r="BI43" i="25"/>
  <c r="I51" i="24" s="1"/>
  <c r="EF43" i="25"/>
  <c r="HC43" i="25"/>
  <c r="KB43" i="25"/>
  <c r="L104" i="24" s="1"/>
  <c r="BS43" i="25"/>
  <c r="EQ43" i="25"/>
  <c r="HM43" i="25"/>
  <c r="G205" i="24" s="1"/>
  <c r="KO43" i="25"/>
  <c r="M150" i="24" s="1"/>
  <c r="BG42" i="25"/>
  <c r="G50" i="24" s="1"/>
  <c r="BK43" i="25"/>
  <c r="K51" i="24" s="1"/>
  <c r="EI43" i="25"/>
  <c r="HE43" i="25"/>
  <c r="G197" i="24" s="1"/>
  <c r="KE43" i="25"/>
  <c r="L112" i="24" s="1"/>
  <c r="EW42" i="25"/>
  <c r="K133" i="24" s="1"/>
  <c r="CE43" i="25"/>
  <c r="FB43" i="25"/>
  <c r="H142" i="24" s="1"/>
  <c r="HX43" i="25"/>
  <c r="J213" i="24" s="1"/>
  <c r="LD43" i="25"/>
  <c r="M205" i="24" s="1"/>
  <c r="LA42" i="25"/>
  <c r="M196" i="24" s="1"/>
  <c r="CV37" i="25"/>
  <c r="G83" i="24" s="1"/>
  <c r="HN37" i="25"/>
  <c r="H199" i="24" s="1"/>
  <c r="AK40" i="25"/>
  <c r="J25" i="24" s="1"/>
  <c r="DF40" i="25"/>
  <c r="IC37" i="25"/>
  <c r="BV39" i="25"/>
  <c r="F62" i="24" s="1"/>
  <c r="CF39" i="25"/>
  <c r="CP39" i="25"/>
  <c r="I77" i="24" s="1"/>
  <c r="CV38" i="25"/>
  <c r="G84" i="24" s="1"/>
  <c r="BB39" i="25"/>
  <c r="J39" i="24" s="1"/>
  <c r="EG39" i="25"/>
  <c r="GJ40" i="25"/>
  <c r="J170" i="24" s="1"/>
  <c r="AV38" i="25"/>
  <c r="AS39" i="25"/>
  <c r="DX39" i="25"/>
  <c r="J108" i="24" s="1"/>
  <c r="DX40" i="25"/>
  <c r="J109" i="24" s="1"/>
  <c r="BV37" i="25"/>
  <c r="F60" i="24" s="1"/>
  <c r="ES37" i="25"/>
  <c r="ES38" i="25"/>
  <c r="G129" i="24" s="1"/>
  <c r="HN38" i="25"/>
  <c r="H200" i="24" s="1"/>
  <c r="BY39" i="25"/>
  <c r="I62" i="24" s="1"/>
  <c r="FM39" i="25"/>
  <c r="K146" i="24" s="1"/>
  <c r="HF38" i="25"/>
  <c r="H192" i="24" s="1"/>
  <c r="BP39" i="25"/>
  <c r="EV39" i="25"/>
  <c r="J130" i="24" s="1"/>
  <c r="KL40" i="25"/>
  <c r="M139" i="24" s="1"/>
  <c r="BQ39" i="25"/>
  <c r="EY39" i="25"/>
  <c r="KX40" i="25"/>
  <c r="M178" i="24" s="1"/>
  <c r="AH38" i="25"/>
  <c r="G23" i="24" s="1"/>
  <c r="AF39" i="25"/>
  <c r="DH39" i="25"/>
  <c r="LM39" i="25"/>
  <c r="FL43" i="25"/>
  <c r="J150" i="24" s="1"/>
  <c r="FG38" i="25"/>
  <c r="CO39" i="25"/>
  <c r="H77" i="24" s="1"/>
  <c r="HE39" i="25"/>
  <c r="G193" i="24" s="1"/>
  <c r="GD41" i="25"/>
  <c r="GW39" i="25"/>
  <c r="JS39" i="25"/>
  <c r="L62" i="24" s="1"/>
  <c r="BE40" i="25"/>
  <c r="DY40" i="25"/>
  <c r="K109" i="24" s="1"/>
  <c r="GU40" i="25"/>
  <c r="JP40" i="25"/>
  <c r="L48" i="24" s="1"/>
  <c r="FQ42" i="25"/>
  <c r="G157" i="24" s="1"/>
  <c r="JH39" i="25"/>
  <c r="M16" i="24" s="1"/>
  <c r="AW40" i="25"/>
  <c r="DQ40" i="25"/>
  <c r="K101" i="24" s="1"/>
  <c r="GM40" i="25"/>
  <c r="JF40" i="25"/>
  <c r="DU41" i="25"/>
  <c r="G110" i="24" s="1"/>
  <c r="FO39" i="25"/>
  <c r="IJ39" i="25"/>
  <c r="W40" i="25"/>
  <c r="CQ40" i="25"/>
  <c r="J78" i="24" s="1"/>
  <c r="FL40" i="25"/>
  <c r="J147" i="24" s="1"/>
  <c r="IG40" i="25"/>
  <c r="K218" i="24" s="1"/>
  <c r="LN40" i="25"/>
  <c r="L240" i="24" s="1"/>
  <c r="GO43" i="25"/>
  <c r="G181" i="24" s="1"/>
  <c r="DD39" i="25"/>
  <c r="FY39" i="25"/>
  <c r="IT39" i="25"/>
  <c r="AG40" i="25"/>
  <c r="F25" i="24" s="1"/>
  <c r="DB40" i="25"/>
  <c r="FW40" i="25"/>
  <c r="IR40" i="25"/>
  <c r="JV43" i="25"/>
  <c r="L81" i="24" s="1"/>
  <c r="JC39" i="25"/>
  <c r="AQ40" i="25"/>
  <c r="DL40" i="25"/>
  <c r="F101" i="24" s="1"/>
  <c r="GG40" i="25"/>
  <c r="G170" i="24" s="1"/>
  <c r="JA40" i="25"/>
  <c r="J240" i="24" s="1"/>
  <c r="EQ39" i="25"/>
  <c r="HL39" i="25"/>
  <c r="F201" i="24" s="1"/>
  <c r="KL39" i="25"/>
  <c r="M138" i="24" s="1"/>
  <c r="BS40" i="25"/>
  <c r="EN40" i="25"/>
  <c r="HI40" i="25"/>
  <c r="K194" i="24" s="1"/>
  <c r="KI40" i="25"/>
  <c r="M131" i="24" s="1"/>
  <c r="IC41" i="25"/>
  <c r="G219" i="24" s="1"/>
  <c r="GK39" i="25"/>
  <c r="K169" i="24" s="1"/>
  <c r="JE39" i="25"/>
  <c r="AS40" i="25"/>
  <c r="DN40" i="25"/>
  <c r="H101" i="24" s="1"/>
  <c r="GI40" i="25"/>
  <c r="I170" i="24" s="1"/>
  <c r="JC40" i="25"/>
  <c r="CV42" i="25"/>
  <c r="G88" i="24" s="1"/>
  <c r="FR42" i="25"/>
  <c r="H157" i="24" s="1"/>
  <c r="AC43" i="25"/>
  <c r="J20" i="24" s="1"/>
  <c r="CZ43" i="25"/>
  <c r="K89" i="24" s="1"/>
  <c r="FW43" i="25"/>
  <c r="IS43" i="25"/>
  <c r="AI42" i="25"/>
  <c r="H27" i="24" s="1"/>
  <c r="AN43" i="25"/>
  <c r="DL43" i="25"/>
  <c r="F104" i="24" s="1"/>
  <c r="GH43" i="25"/>
  <c r="H173" i="24" s="1"/>
  <c r="JC43" i="25"/>
  <c r="GD42" i="25"/>
  <c r="AO43" i="25"/>
  <c r="DM43" i="25"/>
  <c r="G104" i="24" s="1"/>
  <c r="GI43" i="25"/>
  <c r="I173" i="24" s="1"/>
  <c r="JD43" i="25"/>
  <c r="HC41" i="25"/>
  <c r="BR43" i="25"/>
  <c r="EO43" i="25"/>
  <c r="HL43" i="25"/>
  <c r="F205" i="24" s="1"/>
  <c r="KN43" i="25"/>
  <c r="L150" i="24" s="1"/>
  <c r="BX42" i="25"/>
  <c r="H65" i="24" s="1"/>
  <c r="HQ42" i="25"/>
  <c r="K204" i="24" s="1"/>
  <c r="CC43" i="25"/>
  <c r="EZ43" i="25"/>
  <c r="F142" i="24" s="1"/>
  <c r="HV43" i="25"/>
  <c r="H213" i="24" s="1"/>
  <c r="LA43" i="25"/>
  <c r="M197" i="24" s="1"/>
  <c r="HI42" i="25"/>
  <c r="K196" i="24" s="1"/>
  <c r="BU43" i="25"/>
  <c r="ER43" i="25"/>
  <c r="F134" i="24" s="1"/>
  <c r="HN43" i="25"/>
  <c r="H205" i="24" s="1"/>
  <c r="KQ43" i="25"/>
  <c r="L158" i="24" s="1"/>
  <c r="FG42" i="25"/>
  <c r="IC42" i="25"/>
  <c r="G220" i="24" s="1"/>
  <c r="CO43" i="25"/>
  <c r="H81" i="24" s="1"/>
  <c r="FK43" i="25"/>
  <c r="I150" i="24" s="1"/>
  <c r="IG43" i="25"/>
  <c r="K221" i="24" s="1"/>
  <c r="LO43" i="25"/>
  <c r="M243" i="24" s="1"/>
  <c r="DJ41" i="25"/>
  <c r="BM42" i="25"/>
  <c r="X38" i="25"/>
  <c r="AH39" i="25"/>
  <c r="G24" i="24" s="1"/>
  <c r="FA37" i="25"/>
  <c r="FD39" i="25"/>
  <c r="J138" i="24" s="1"/>
  <c r="GD39" i="25"/>
  <c r="HG39" i="25"/>
  <c r="I193" i="24" s="1"/>
  <c r="FP37" i="25"/>
  <c r="F152" i="24" s="1"/>
  <c r="FQ38" i="25"/>
  <c r="G153" i="24" s="1"/>
  <c r="HD37" i="25"/>
  <c r="F191" i="24" s="1"/>
  <c r="BM39" i="25"/>
  <c r="ES39" i="25"/>
  <c r="G130" i="24" s="1"/>
  <c r="JD40" i="25"/>
  <c r="BC39" i="25"/>
  <c r="K39" i="24" s="1"/>
  <c r="EI39" i="25"/>
  <c r="GS40" i="25"/>
  <c r="K178" i="24" s="1"/>
  <c r="FB38" i="25"/>
  <c r="H137" i="24" s="1"/>
  <c r="CI39" i="25"/>
  <c r="GM39" i="25"/>
  <c r="BW37" i="25"/>
  <c r="G60" i="24" s="1"/>
  <c r="ET37" i="25"/>
  <c r="H128" i="24" s="1"/>
  <c r="ET38" i="25"/>
  <c r="H129" i="24" s="1"/>
  <c r="KQ38" i="25"/>
  <c r="L153" i="24" s="1"/>
  <c r="BZ39" i="25"/>
  <c r="J62" i="24" s="1"/>
  <c r="FQ39" i="25"/>
  <c r="G154" i="24" s="1"/>
  <c r="CA39" i="25"/>
  <c r="K62" i="24" s="1"/>
  <c r="FT39" i="25"/>
  <c r="J154" i="24" s="1"/>
  <c r="AO39" i="25"/>
  <c r="DS39" i="25"/>
  <c r="CN40" i="25"/>
  <c r="G78" i="24" s="1"/>
  <c r="Z38" i="25"/>
  <c r="G15" i="24" s="1"/>
  <c r="X39" i="25"/>
  <c r="CY39" i="25"/>
  <c r="J85" i="24" s="1"/>
  <c r="IP39" i="25"/>
  <c r="HF39" i="25"/>
  <c r="H193" i="24" s="1"/>
  <c r="KE39" i="25"/>
  <c r="L108" i="24" s="1"/>
  <c r="BN40" i="25"/>
  <c r="EI40" i="25"/>
  <c r="HD40" i="25"/>
  <c r="F194" i="24" s="1"/>
  <c r="KB40" i="25"/>
  <c r="L101" i="24" s="1"/>
  <c r="HV41" i="25"/>
  <c r="H211" i="24" s="1"/>
  <c r="JT39" i="25"/>
  <c r="M62" i="24" s="1"/>
  <c r="BF40" i="25"/>
  <c r="F48" i="24" s="1"/>
  <c r="EA40" i="25"/>
  <c r="GV40" i="25"/>
  <c r="JQ40" i="25"/>
  <c r="M48" i="24" s="1"/>
  <c r="HM41" i="25"/>
  <c r="G203" i="24" s="1"/>
  <c r="FX39" i="25"/>
  <c r="IS39" i="25"/>
  <c r="AF40" i="25"/>
  <c r="CZ40" i="25"/>
  <c r="K86" i="24" s="1"/>
  <c r="FU40" i="25"/>
  <c r="K155" i="24" s="1"/>
  <c r="IQ40" i="25"/>
  <c r="JJ43" i="25"/>
  <c r="L28" i="24" s="1"/>
  <c r="DM39" i="25"/>
  <c r="G100" i="24" s="1"/>
  <c r="GH39" i="25"/>
  <c r="H169" i="24" s="1"/>
  <c r="JB39" i="25"/>
  <c r="K239" i="24" s="1"/>
  <c r="AP40" i="25"/>
  <c r="DK40" i="25"/>
  <c r="GF40" i="25"/>
  <c r="F170" i="24" s="1"/>
  <c r="IZ40" i="25"/>
  <c r="I240" i="24" s="1"/>
  <c r="GR39" i="25"/>
  <c r="J177" i="24" s="1"/>
  <c r="JM39" i="25"/>
  <c r="L39" i="24" s="1"/>
  <c r="AZ40" i="25"/>
  <c r="H40" i="24" s="1"/>
  <c r="DU40" i="25"/>
  <c r="G109" i="24" s="1"/>
  <c r="GP40" i="25"/>
  <c r="H178" i="24" s="1"/>
  <c r="JJ40" i="25"/>
  <c r="L25" i="24" s="1"/>
  <c r="HF41" i="25"/>
  <c r="H195" i="24" s="1"/>
  <c r="EZ39" i="25"/>
  <c r="F138" i="24" s="1"/>
  <c r="HU39" i="25"/>
  <c r="G209" i="24" s="1"/>
  <c r="KX39" i="25"/>
  <c r="M177" i="24" s="1"/>
  <c r="CC40" i="25"/>
  <c r="EW40" i="25"/>
  <c r="K131" i="24" s="1"/>
  <c r="HS40" i="25"/>
  <c r="KU40" i="25"/>
  <c r="M170" i="24" s="1"/>
  <c r="BW43" i="25"/>
  <c r="G66" i="24" s="1"/>
  <c r="GU39" i="25"/>
  <c r="JP39" i="25"/>
  <c r="L47" i="24" s="1"/>
  <c r="BB40" i="25"/>
  <c r="J40" i="24" s="1"/>
  <c r="DW40" i="25"/>
  <c r="I109" i="24" s="1"/>
  <c r="GR40" i="25"/>
  <c r="J178" i="24" s="1"/>
  <c r="JM40" i="25"/>
  <c r="L40" i="24" s="1"/>
  <c r="AH42" i="25"/>
  <c r="G27" i="24" s="1"/>
  <c r="AL43" i="25"/>
  <c r="K28" i="24" s="1"/>
  <c r="DJ43" i="25"/>
  <c r="GG43" i="25"/>
  <c r="G173" i="24" s="1"/>
  <c r="JB43" i="25"/>
  <c r="K243" i="24" s="1"/>
  <c r="GM42" i="25"/>
  <c r="AX43" i="25"/>
  <c r="F43" i="24" s="1"/>
  <c r="DU43" i="25"/>
  <c r="G112" i="24" s="1"/>
  <c r="GQ43" i="25"/>
  <c r="I181" i="24" s="1"/>
  <c r="JM43" i="25"/>
  <c r="L43" i="24" s="1"/>
  <c r="DQ42" i="25"/>
  <c r="K103" i="24" s="1"/>
  <c r="GN42" i="25"/>
  <c r="F180" i="24" s="1"/>
  <c r="AY43" i="25"/>
  <c r="G43" i="24" s="1"/>
  <c r="DV43" i="25"/>
  <c r="H112" i="24" s="1"/>
  <c r="GR43" i="25"/>
  <c r="J181" i="24" s="1"/>
  <c r="JN43" i="25"/>
  <c r="M43" i="24" s="1"/>
  <c r="BW42" i="25"/>
  <c r="G65" i="24" s="1"/>
  <c r="ET42" i="25"/>
  <c r="H133" i="24" s="1"/>
  <c r="CA43" i="25"/>
  <c r="K66" i="24" s="1"/>
  <c r="EY43" i="25"/>
  <c r="HU43" i="25"/>
  <c r="G213" i="24" s="1"/>
  <c r="KZ43" i="25"/>
  <c r="L197" i="24" s="1"/>
  <c r="IA42" i="25"/>
  <c r="CM43" i="25"/>
  <c r="F81" i="24" s="1"/>
  <c r="FI43" i="25"/>
  <c r="G150" i="24" s="1"/>
  <c r="IE43" i="25"/>
  <c r="I221" i="24" s="1"/>
  <c r="LM43" i="25"/>
  <c r="HS42" i="25"/>
  <c r="CD43" i="25"/>
  <c r="FA43" i="25"/>
  <c r="G142" i="24" s="1"/>
  <c r="HW43" i="25"/>
  <c r="I213" i="24" s="1"/>
  <c r="LC43" i="25"/>
  <c r="L205" i="24" s="1"/>
  <c r="CT42" i="25"/>
  <c r="FP42" i="25"/>
  <c r="F157" i="24" s="1"/>
  <c r="AA43" i="25"/>
  <c r="H20" i="24" s="1"/>
  <c r="CX43" i="25"/>
  <c r="I89" i="24" s="1"/>
  <c r="FT43" i="25"/>
  <c r="J158" i="24" s="1"/>
  <c r="IQ43" i="25"/>
  <c r="KE38" i="25"/>
  <c r="L107" i="24" s="1"/>
  <c r="AH37" i="25"/>
  <c r="G22" i="24" s="1"/>
  <c r="GO41" i="25"/>
  <c r="G179" i="24" s="1"/>
  <c r="EQ37" i="25"/>
  <c r="HM37" i="25"/>
  <c r="BW39" i="25"/>
  <c r="G62" i="24" s="1"/>
  <c r="FH39" i="25"/>
  <c r="F146" i="24" s="1"/>
  <c r="BN39" i="25"/>
  <c r="ET39" i="25"/>
  <c r="H130" i="24" s="1"/>
  <c r="JN40" i="25"/>
  <c r="M40" i="24" s="1"/>
  <c r="CT39" i="25"/>
  <c r="HW39" i="25"/>
  <c r="I209" i="24" s="1"/>
  <c r="CK39" i="25"/>
  <c r="GO39" i="25"/>
  <c r="G177" i="24" s="1"/>
  <c r="CM39" i="25"/>
  <c r="F77" i="24" s="1"/>
  <c r="GV39" i="25"/>
  <c r="FI41" i="25"/>
  <c r="G148" i="24" s="1"/>
  <c r="DU38" i="25"/>
  <c r="G107" i="24" s="1"/>
  <c r="GP38" i="25"/>
  <c r="H176" i="24" s="1"/>
  <c r="JJ38" i="25"/>
  <c r="L23" i="24" s="1"/>
  <c r="AX39" i="25"/>
  <c r="F39" i="24" s="1"/>
  <c r="EC39" i="25"/>
  <c r="FI40" i="25"/>
  <c r="G147" i="24" s="1"/>
  <c r="AG39" i="25"/>
  <c r="F24" i="24" s="1"/>
  <c r="DJ39" i="25"/>
  <c r="AB40" i="25"/>
  <c r="I17" i="24" s="1"/>
  <c r="II43" i="25"/>
  <c r="HO39" i="25"/>
  <c r="I201" i="24" s="1"/>
  <c r="KQ39" i="25"/>
  <c r="L154" i="24" s="1"/>
  <c r="BW40" i="25"/>
  <c r="G63" i="24" s="1"/>
  <c r="ER40" i="25"/>
  <c r="F131" i="24" s="1"/>
  <c r="HM40" i="25"/>
  <c r="G202" i="24" s="1"/>
  <c r="KN40" i="25"/>
  <c r="L147" i="24" s="1"/>
  <c r="BW41" i="25"/>
  <c r="G64" i="24" s="1"/>
  <c r="AB43" i="25"/>
  <c r="I20" i="24" s="1"/>
  <c r="KF39" i="25"/>
  <c r="M108" i="24" s="1"/>
  <c r="BO40" i="25"/>
  <c r="EJ40" i="25"/>
  <c r="HE40" i="25"/>
  <c r="G194" i="24" s="1"/>
  <c r="KC40" i="25"/>
  <c r="M101" i="24" s="1"/>
  <c r="GG39" i="25"/>
  <c r="G169" i="24" s="1"/>
  <c r="JA39" i="25"/>
  <c r="J239" i="24" s="1"/>
  <c r="AO40" i="25"/>
  <c r="DJ40" i="25"/>
  <c r="GE40" i="25"/>
  <c r="IY40" i="25"/>
  <c r="H240" i="24" s="1"/>
  <c r="BA39" i="25"/>
  <c r="I39" i="24" s="1"/>
  <c r="DV39" i="25"/>
  <c r="H108" i="24" s="1"/>
  <c r="GQ39" i="25"/>
  <c r="I177" i="24" s="1"/>
  <c r="JK39" i="25"/>
  <c r="M24" i="24" s="1"/>
  <c r="AY40" i="25"/>
  <c r="G40" i="24" s="1"/>
  <c r="DT40" i="25"/>
  <c r="F109" i="24" s="1"/>
  <c r="GO40" i="25"/>
  <c r="G178" i="24" s="1"/>
  <c r="JH40" i="25"/>
  <c r="M17" i="24" s="1"/>
  <c r="HE41" i="25"/>
  <c r="G195" i="24" s="1"/>
  <c r="HA39" i="25"/>
  <c r="JY39" i="25"/>
  <c r="L85" i="24" s="1"/>
  <c r="BI40" i="25"/>
  <c r="I48" i="24" s="1"/>
  <c r="ED40" i="25"/>
  <c r="GY40" i="25"/>
  <c r="JV40" i="25"/>
  <c r="L78" i="24" s="1"/>
  <c r="FI39" i="25"/>
  <c r="G146" i="24" s="1"/>
  <c r="ID39" i="25"/>
  <c r="H217" i="24" s="1"/>
  <c r="LJ39" i="25"/>
  <c r="M217" i="24" s="1"/>
  <c r="CL40" i="25"/>
  <c r="FG40" i="25"/>
  <c r="IB40" i="25"/>
  <c r="F218" i="24" s="1"/>
  <c r="LG40" i="25"/>
  <c r="M210" i="24" s="1"/>
  <c r="ET43" i="25"/>
  <c r="H134" i="24" s="1"/>
  <c r="HD39" i="25"/>
  <c r="F193" i="24" s="1"/>
  <c r="KB39" i="25"/>
  <c r="L100" i="24" s="1"/>
  <c r="BK40" i="25"/>
  <c r="K48" i="24" s="1"/>
  <c r="EF40" i="25"/>
  <c r="HA40" i="25"/>
  <c r="JY40" i="25"/>
  <c r="L86" i="24" s="1"/>
  <c r="HU42" i="25"/>
  <c r="G212" i="24" s="1"/>
  <c r="GK42" i="25"/>
  <c r="K172" i="24" s="1"/>
  <c r="AV43" i="25"/>
  <c r="DT43" i="25"/>
  <c r="F112" i="24" s="1"/>
  <c r="GP43" i="25"/>
  <c r="H181" i="24" s="1"/>
  <c r="JK43" i="25"/>
  <c r="M28" i="24" s="1"/>
  <c r="JS42" i="25"/>
  <c r="L65" i="24" s="1"/>
  <c r="BG43" i="25"/>
  <c r="G51" i="24" s="1"/>
  <c r="ED43" i="25"/>
  <c r="GZ43" i="25"/>
  <c r="JY43" i="25"/>
  <c r="L89" i="24" s="1"/>
  <c r="BC42" i="25"/>
  <c r="K42" i="24" s="1"/>
  <c r="BH43" i="25"/>
  <c r="H51" i="24" s="1"/>
  <c r="EE43" i="25"/>
  <c r="HA43" i="25"/>
  <c r="JZ43" i="25"/>
  <c r="M89" i="24" s="1"/>
  <c r="EY41" i="25"/>
  <c r="HU41" i="25"/>
  <c r="G211" i="24" s="1"/>
  <c r="HY42" i="25"/>
  <c r="K212" i="24" s="1"/>
  <c r="CK43" i="25"/>
  <c r="FH43" i="25"/>
  <c r="F150" i="24" s="1"/>
  <c r="ID43" i="25"/>
  <c r="H221" i="24" s="1"/>
  <c r="LL43" i="25"/>
  <c r="FM42" i="25"/>
  <c r="K149" i="24" s="1"/>
  <c r="Y43" i="25"/>
  <c r="F20" i="24" s="1"/>
  <c r="CV43" i="25"/>
  <c r="G89" i="24" s="1"/>
  <c r="FR43" i="25"/>
  <c r="H158" i="24" s="1"/>
  <c r="IN43" i="25"/>
  <c r="FE42" i="25"/>
  <c r="K141" i="24" s="1"/>
  <c r="IB42" i="25"/>
  <c r="F220" i="24" s="1"/>
  <c r="CN43" i="25"/>
  <c r="G81" i="24" s="1"/>
  <c r="FJ43" i="25"/>
  <c r="H150" i="24" s="1"/>
  <c r="IF43" i="25"/>
  <c r="J221" i="24" s="1"/>
  <c r="LN43" i="25"/>
  <c r="L243" i="24" s="1"/>
  <c r="AJ43" i="25"/>
  <c r="I28" i="24" s="1"/>
  <c r="DG43" i="25"/>
  <c r="GD43" i="25"/>
  <c r="IZ43" i="25"/>
  <c r="I243" i="24" s="1"/>
  <c r="JZ37" i="25"/>
  <c r="M83" i="24" s="1"/>
  <c r="GE38" i="25"/>
  <c r="JY38" i="25"/>
  <c r="L84" i="24" s="1"/>
  <c r="DU37" i="25"/>
  <c r="G106" i="24" s="1"/>
  <c r="Z37" i="25"/>
  <c r="Y39" i="25"/>
  <c r="F16" i="24" s="1"/>
  <c r="EZ37" i="25"/>
  <c r="F136" i="24" s="1"/>
  <c r="HU38" i="25"/>
  <c r="G208" i="24" s="1"/>
  <c r="CG39" i="25"/>
  <c r="GF39" i="25"/>
  <c r="F169" i="24" s="1"/>
  <c r="BW38" i="25"/>
  <c r="G61" i="24" s="1"/>
  <c r="HM38" i="25"/>
  <c r="G200" i="24" s="1"/>
  <c r="BX39" i="25"/>
  <c r="H62" i="24" s="1"/>
  <c r="FK39" i="25"/>
  <c r="I146" i="24" s="1"/>
  <c r="AB39" i="25"/>
  <c r="I16" i="24" s="1"/>
  <c r="DE39" i="25"/>
  <c r="KC39" i="25"/>
  <c r="M100" i="24" s="1"/>
  <c r="ID42" i="25"/>
  <c r="H220" i="24" s="1"/>
  <c r="CV39" i="25"/>
  <c r="G85" i="24" s="1"/>
  <c r="HY39" i="25"/>
  <c r="K209" i="24" s="1"/>
  <c r="CW39" i="25"/>
  <c r="H85" i="24" s="1"/>
  <c r="IF39" i="25"/>
  <c r="J217" i="24" s="1"/>
  <c r="BH39" i="25"/>
  <c r="H47" i="24" s="1"/>
  <c r="EM39" i="25"/>
  <c r="ID40" i="25"/>
  <c r="H218" i="24" s="1"/>
  <c r="DM38" i="25"/>
  <c r="G99" i="24" s="1"/>
  <c r="AP39" i="25"/>
  <c r="DT39" i="25"/>
  <c r="F108" i="24" s="1"/>
  <c r="CW40" i="25"/>
  <c r="H86" i="24" s="1"/>
  <c r="FC39" i="25"/>
  <c r="I138" i="24" s="1"/>
  <c r="HX39" i="25"/>
  <c r="J209" i="24" s="1"/>
  <c r="LC39" i="25"/>
  <c r="L201" i="24" s="1"/>
  <c r="CF40" i="25"/>
  <c r="FA40" i="25"/>
  <c r="G139" i="24" s="1"/>
  <c r="HV40" i="25"/>
  <c r="H210" i="24" s="1"/>
  <c r="KZ40" i="25"/>
  <c r="L194" i="24" s="1"/>
  <c r="CY43" i="25"/>
  <c r="J89" i="24" s="1"/>
  <c r="KR39" i="25"/>
  <c r="M154" i="24" s="1"/>
  <c r="BX40" i="25"/>
  <c r="H63" i="24" s="1"/>
  <c r="ES40" i="25"/>
  <c r="G131" i="24" s="1"/>
  <c r="HN40" i="25"/>
  <c r="H202" i="24" s="1"/>
  <c r="KO40" i="25"/>
  <c r="M147" i="24" s="1"/>
  <c r="FA41" i="25"/>
  <c r="G140" i="24" s="1"/>
  <c r="AK43" i="25"/>
  <c r="J28" i="24" s="1"/>
  <c r="GP39" i="25"/>
  <c r="H177" i="24" s="1"/>
  <c r="JJ39" i="25"/>
  <c r="L24" i="24" s="1"/>
  <c r="AX40" i="25"/>
  <c r="F40" i="24" s="1"/>
  <c r="DS40" i="25"/>
  <c r="GN40" i="25"/>
  <c r="F178" i="24" s="1"/>
  <c r="JG40" i="25"/>
  <c r="L17" i="24" s="1"/>
  <c r="HD41" i="25"/>
  <c r="F195" i="24" s="1"/>
  <c r="BJ39" i="25"/>
  <c r="J47" i="24" s="1"/>
  <c r="EE39" i="25"/>
  <c r="GZ39" i="25"/>
  <c r="JW39" i="25"/>
  <c r="M77" i="24" s="1"/>
  <c r="BH40" i="25"/>
  <c r="H48" i="24" s="1"/>
  <c r="EC40" i="25"/>
  <c r="GX40" i="25"/>
  <c r="JT40" i="25"/>
  <c r="M63" i="24" s="1"/>
  <c r="BH41" i="25"/>
  <c r="H49" i="24" s="1"/>
  <c r="HK39" i="25"/>
  <c r="KK39" i="25"/>
  <c r="L138" i="24" s="1"/>
  <c r="BR40" i="25"/>
  <c r="EM40" i="25"/>
  <c r="HH40" i="25"/>
  <c r="J194" i="24" s="1"/>
  <c r="KH40" i="25"/>
  <c r="L131" i="24" s="1"/>
  <c r="ET41" i="25"/>
  <c r="H132" i="24" s="1"/>
  <c r="FR39" i="25"/>
  <c r="H154" i="24" s="1"/>
  <c r="IM39" i="25"/>
  <c r="Z40" i="25"/>
  <c r="G17" i="24" s="1"/>
  <c r="CU40" i="25"/>
  <c r="F86" i="24" s="1"/>
  <c r="FP40" i="25"/>
  <c r="F155" i="24" s="1"/>
  <c r="IK40" i="25"/>
  <c r="CV41" i="25"/>
  <c r="G87" i="24" s="1"/>
  <c r="HP43" i="25"/>
  <c r="J205" i="24" s="1"/>
  <c r="HM39" i="25"/>
  <c r="G201" i="24" s="1"/>
  <c r="BU40" i="25"/>
  <c r="EO40" i="25"/>
  <c r="HK40" i="25"/>
  <c r="KK40" i="25"/>
  <c r="L139" i="24" s="1"/>
  <c r="GU42" i="25"/>
  <c r="BF43" i="25"/>
  <c r="F51" i="24" s="1"/>
  <c r="EC43" i="25"/>
  <c r="GY43" i="25"/>
  <c r="JW43" i="25"/>
  <c r="M81" i="24" s="1"/>
  <c r="BP43" i="25"/>
  <c r="EM43" i="25"/>
  <c r="HI43" i="25"/>
  <c r="K197" i="24" s="1"/>
  <c r="KK43" i="25"/>
  <c r="L142" i="24" s="1"/>
  <c r="BQ43" i="25"/>
  <c r="EN43" i="25"/>
  <c r="HK43" i="25"/>
  <c r="KL43" i="25"/>
  <c r="M142" i="24" s="1"/>
  <c r="FH41" i="25"/>
  <c r="F148" i="24" s="1"/>
  <c r="W43" i="25"/>
  <c r="CU43" i="25"/>
  <c r="F89" i="24" s="1"/>
  <c r="FQ43" i="25"/>
  <c r="G158" i="24" s="1"/>
  <c r="IM43" i="25"/>
  <c r="AH43" i="25"/>
  <c r="G28" i="24" s="1"/>
  <c r="DE43" i="25"/>
  <c r="GA43" i="25"/>
  <c r="IX43" i="25"/>
  <c r="G243" i="24" s="1"/>
  <c r="CR42" i="25"/>
  <c r="K80" i="24" s="1"/>
  <c r="FO42" i="25"/>
  <c r="Z43" i="25"/>
  <c r="G20" i="24" s="1"/>
  <c r="CW43" i="25"/>
  <c r="H89" i="24" s="1"/>
  <c r="FS43" i="25"/>
  <c r="I158" i="24" s="1"/>
  <c r="IP43" i="25"/>
  <c r="DM42" i="25"/>
  <c r="G103" i="24" s="1"/>
  <c r="AS43" i="25"/>
  <c r="DQ43" i="25"/>
  <c r="K104" i="24" s="1"/>
  <c r="GN43" i="25"/>
  <c r="F181" i="24" s="1"/>
  <c r="EA38" i="25"/>
  <c r="DK38" i="25"/>
  <c r="DY41" i="25"/>
  <c r="K110" i="24" s="1"/>
  <c r="AD41" i="25"/>
  <c r="K18" i="24" s="1"/>
  <c r="AQ17" i="25" l="1"/>
  <c r="AC17" i="25"/>
  <c r="M120" i="24"/>
  <c r="F36" i="24"/>
  <c r="M189" i="24"/>
  <c r="K120" i="24"/>
  <c r="K188" i="24"/>
  <c r="H160" i="24"/>
  <c r="K35" i="24"/>
  <c r="M97" i="24"/>
  <c r="F58" i="24"/>
  <c r="H36" i="24"/>
  <c r="H223" i="24"/>
  <c r="L59" i="24"/>
  <c r="H164" i="24"/>
  <c r="G189" i="24"/>
  <c r="M59" i="24"/>
  <c r="G34" i="24"/>
  <c r="EZ38" i="25"/>
  <c r="F137" i="24" s="1"/>
  <c r="K119" i="24"/>
  <c r="F229" i="24"/>
  <c r="L229" i="24"/>
  <c r="M229" i="24"/>
  <c r="J229" i="24"/>
  <c r="GS41" i="25"/>
  <c r="K179" i="24" s="1"/>
  <c r="K96" i="24"/>
  <c r="JY37" i="25"/>
  <c r="KA8" i="25" s="1"/>
  <c r="G97" i="24"/>
  <c r="G119" i="24"/>
  <c r="CZ41" i="25"/>
  <c r="K87" i="24" s="1"/>
  <c r="KR41" i="25"/>
  <c r="M156" i="24" s="1"/>
  <c r="J120" i="24"/>
  <c r="H165" i="24"/>
  <c r="J59" i="24"/>
  <c r="GK41" i="25"/>
  <c r="K171" i="24" s="1"/>
  <c r="G36" i="24"/>
  <c r="AE8" i="25"/>
  <c r="G14" i="24"/>
  <c r="G30" i="24" s="1"/>
  <c r="G59" i="24"/>
  <c r="G227" i="24"/>
  <c r="J97" i="24"/>
  <c r="K229" i="24"/>
  <c r="I97" i="24"/>
  <c r="G58" i="24"/>
  <c r="H229" i="24"/>
  <c r="K228" i="24"/>
  <c r="I189" i="24"/>
  <c r="IH8" i="25"/>
  <c r="G215" i="24"/>
  <c r="L120" i="24"/>
  <c r="L166" i="24"/>
  <c r="G96" i="24"/>
  <c r="GT8" i="25"/>
  <c r="G175" i="24"/>
  <c r="I166" i="24"/>
  <c r="G57" i="24"/>
  <c r="H166" i="24"/>
  <c r="HR8" i="25"/>
  <c r="G199" i="24"/>
  <c r="F166" i="24"/>
  <c r="G120" i="24"/>
  <c r="J189" i="24"/>
  <c r="F189" i="24"/>
  <c r="HZ8" i="25"/>
  <c r="G207" i="24"/>
  <c r="K189" i="24"/>
  <c r="G164" i="24"/>
  <c r="G35" i="24"/>
  <c r="FF8" i="25"/>
  <c r="G136" i="24"/>
  <c r="L97" i="24"/>
  <c r="H120" i="24"/>
  <c r="G228" i="24"/>
  <c r="K59" i="24"/>
  <c r="I120" i="24"/>
  <c r="J166" i="24"/>
  <c r="L189" i="24"/>
  <c r="H227" i="24"/>
  <c r="GL8" i="25"/>
  <c r="G167" i="24"/>
  <c r="I36" i="24"/>
  <c r="EX8" i="25"/>
  <c r="G128" i="24"/>
  <c r="I229" i="24"/>
  <c r="M36" i="24"/>
  <c r="F97" i="24"/>
  <c r="H97" i="24"/>
  <c r="J36" i="24"/>
  <c r="K36" i="24"/>
  <c r="G166" i="24"/>
  <c r="G188" i="24"/>
  <c r="K166" i="24"/>
  <c r="H228" i="24"/>
  <c r="F59" i="24"/>
  <c r="H189" i="24"/>
  <c r="G229" i="24"/>
  <c r="HJ8" i="25"/>
  <c r="G191" i="24"/>
  <c r="H59" i="24"/>
  <c r="FV8" i="25"/>
  <c r="G152" i="24"/>
  <c r="I59" i="24"/>
  <c r="G95" i="24"/>
  <c r="FN8" i="25"/>
  <c r="G144" i="24"/>
  <c r="F120" i="24"/>
  <c r="K165" i="24"/>
  <c r="K97" i="24"/>
  <c r="G187" i="24"/>
  <c r="L36" i="24"/>
  <c r="L74" i="24" s="1"/>
  <c r="G165" i="24"/>
  <c r="M166" i="24"/>
  <c r="FY41" i="25"/>
  <c r="LI37" i="25"/>
  <c r="KW37" i="25"/>
  <c r="JT37" i="25"/>
  <c r="M60" i="24" s="1"/>
  <c r="LG38" i="25"/>
  <c r="M208" i="24" s="1"/>
  <c r="KR37" i="25"/>
  <c r="M152" i="24" s="1"/>
  <c r="LG37" i="25"/>
  <c r="M207" i="24" s="1"/>
  <c r="LD38" i="25"/>
  <c r="M200" i="24" s="1"/>
  <c r="LC37" i="25"/>
  <c r="BM41" i="25"/>
  <c r="FU41" i="25"/>
  <c r="K156" i="24" s="1"/>
  <c r="FY38" i="25"/>
  <c r="AV41" i="25"/>
  <c r="AA42" i="25"/>
  <c r="H19" i="24" s="1"/>
  <c r="H35" i="24" s="1"/>
  <c r="AA41" i="25"/>
  <c r="H18" i="24" s="1"/>
  <c r="H34" i="24" s="1"/>
  <c r="GH38" i="25"/>
  <c r="H168" i="24" s="1"/>
  <c r="GH37" i="25"/>
  <c r="H167" i="24" s="1"/>
  <c r="H183" i="24" s="1"/>
  <c r="LI38" i="25"/>
  <c r="L216" i="24" s="1"/>
  <c r="AP38" i="25"/>
  <c r="KH42" i="25"/>
  <c r="L133" i="24" s="1"/>
  <c r="KH41" i="25"/>
  <c r="L132" i="24" s="1"/>
  <c r="JT42" i="25"/>
  <c r="M65" i="24" s="1"/>
  <c r="JT41" i="25"/>
  <c r="M64" i="24" s="1"/>
  <c r="BK38" i="25"/>
  <c r="K46" i="24" s="1"/>
  <c r="BK37" i="25"/>
  <c r="K45" i="24" s="1"/>
  <c r="HY38" i="25"/>
  <c r="K208" i="24" s="1"/>
  <c r="HY37" i="25"/>
  <c r="K207" i="24" s="1"/>
  <c r="HQ37" i="25"/>
  <c r="K199" i="24" s="1"/>
  <c r="HQ38" i="25"/>
  <c r="K200" i="24" s="1"/>
  <c r="JJ37" i="25"/>
  <c r="EA37" i="25"/>
  <c r="GF42" i="25"/>
  <c r="F172" i="24" s="1"/>
  <c r="F188" i="24" s="1"/>
  <c r="GF41" i="25"/>
  <c r="F171" i="24" s="1"/>
  <c r="F187" i="24" s="1"/>
  <c r="CA42" i="25"/>
  <c r="K65" i="24" s="1"/>
  <c r="CA41" i="25"/>
  <c r="K64" i="24" s="1"/>
  <c r="KW42" i="25"/>
  <c r="L180" i="24" s="1"/>
  <c r="KW41" i="25"/>
  <c r="L179" i="24" s="1"/>
  <c r="KQ42" i="25"/>
  <c r="L157" i="24" s="1"/>
  <c r="IJ41" i="25"/>
  <c r="IJ42" i="25"/>
  <c r="JK37" i="25"/>
  <c r="M22" i="24" s="1"/>
  <c r="KL42" i="25"/>
  <c r="M141" i="24" s="1"/>
  <c r="KL41" i="25"/>
  <c r="M140" i="24" s="1"/>
  <c r="LA41" i="25"/>
  <c r="M195" i="24" s="1"/>
  <c r="DL38" i="25"/>
  <c r="F99" i="24" s="1"/>
  <c r="W38" i="25"/>
  <c r="W37" i="25"/>
  <c r="EW41" i="25"/>
  <c r="K132" i="24" s="1"/>
  <c r="DB38" i="25"/>
  <c r="LI42" i="25"/>
  <c r="L220" i="24" s="1"/>
  <c r="LI41" i="25"/>
  <c r="L219" i="24" s="1"/>
  <c r="KR42" i="25"/>
  <c r="M157" i="24" s="1"/>
  <c r="HL41" i="25"/>
  <c r="F203" i="24" s="1"/>
  <c r="F227" i="24" s="1"/>
  <c r="HL42" i="25"/>
  <c r="F204" i="24" s="1"/>
  <c r="F228" i="24" s="1"/>
  <c r="AY37" i="25"/>
  <c r="G37" i="24" s="1"/>
  <c r="G53" i="24" s="1"/>
  <c r="AX41" i="25"/>
  <c r="F41" i="24" s="1"/>
  <c r="F57" i="24" s="1"/>
  <c r="AL41" i="25"/>
  <c r="K26" i="24" s="1"/>
  <c r="K34" i="24" s="1"/>
  <c r="DN38" i="25"/>
  <c r="H99" i="24" s="1"/>
  <c r="GW38" i="25"/>
  <c r="GW37" i="25"/>
  <c r="HB8" i="25" s="1"/>
  <c r="DB37" i="25"/>
  <c r="GU38" i="25"/>
  <c r="GU37" i="25"/>
  <c r="DQ41" i="25"/>
  <c r="K102" i="24" s="1"/>
  <c r="K118" i="24" s="1"/>
  <c r="KN41" i="25"/>
  <c r="L148" i="24" s="1"/>
  <c r="KN42" i="25"/>
  <c r="L149" i="24" s="1"/>
  <c r="HI38" i="25"/>
  <c r="K192" i="24" s="1"/>
  <c r="HI37" i="25"/>
  <c r="K191" i="24" s="1"/>
  <c r="CY38" i="25"/>
  <c r="J84" i="24" s="1"/>
  <c r="FL38" i="25"/>
  <c r="J145" i="24" s="1"/>
  <c r="FM38" i="25"/>
  <c r="K145" i="24" s="1"/>
  <c r="FM37" i="25"/>
  <c r="K144" i="24" s="1"/>
  <c r="W41" i="25"/>
  <c r="FE41" i="25"/>
  <c r="K140" i="24" s="1"/>
  <c r="JB42" i="25"/>
  <c r="K242" i="24" s="1"/>
  <c r="JB41" i="25"/>
  <c r="K241" i="24" s="1"/>
  <c r="LC42" i="25"/>
  <c r="L204" i="24" s="1"/>
  <c r="KH38" i="25"/>
  <c r="L129" i="24" s="1"/>
  <c r="BO37" i="25"/>
  <c r="BO38" i="25"/>
  <c r="IK41" i="25"/>
  <c r="JM42" i="25"/>
  <c r="L42" i="24" s="1"/>
  <c r="AZ41" i="25"/>
  <c r="H41" i="24" s="1"/>
  <c r="H57" i="24" s="1"/>
  <c r="AZ42" i="25"/>
  <c r="H42" i="24" s="1"/>
  <c r="H58" i="24" s="1"/>
  <c r="BM37" i="25"/>
  <c r="BZ42" i="25"/>
  <c r="J65" i="24" s="1"/>
  <c r="BZ41" i="25"/>
  <c r="J64" i="24" s="1"/>
  <c r="IJ37" i="25"/>
  <c r="IO8" i="25" s="1"/>
  <c r="IJ38" i="25"/>
  <c r="HP38" i="25"/>
  <c r="J200" i="24" s="1"/>
  <c r="JY41" i="25"/>
  <c r="L87" i="24" s="1"/>
  <c r="JY42" i="25"/>
  <c r="L88" i="24" s="1"/>
  <c r="JS37" i="25"/>
  <c r="EW37" i="25"/>
  <c r="K128" i="24" s="1"/>
  <c r="EW38" i="25"/>
  <c r="K129" i="24" s="1"/>
  <c r="JB38" i="25"/>
  <c r="K238" i="24" s="1"/>
  <c r="JB37" i="25"/>
  <c r="K237" i="24" s="1"/>
  <c r="DQ38" i="25"/>
  <c r="K99" i="24" s="1"/>
  <c r="DQ37" i="25"/>
  <c r="K98" i="24" s="1"/>
  <c r="FU38" i="25"/>
  <c r="K153" i="24" s="1"/>
  <c r="FU37" i="25"/>
  <c r="K152" i="24" s="1"/>
  <c r="DD42" i="25"/>
  <c r="DD41" i="25"/>
  <c r="AP42" i="25"/>
  <c r="AP41" i="25"/>
  <c r="CR41" i="25"/>
  <c r="K79" i="24" s="1"/>
  <c r="KZ37" i="25"/>
  <c r="FW42" i="25"/>
  <c r="ER41" i="25"/>
  <c r="F132" i="24" s="1"/>
  <c r="ER42" i="25"/>
  <c r="F133" i="24" s="1"/>
  <c r="F165" i="24" s="1"/>
  <c r="GB42" i="25"/>
  <c r="FD38" i="25"/>
  <c r="J137" i="24" s="1"/>
  <c r="EV41" i="25"/>
  <c r="J132" i="24" s="1"/>
  <c r="EV42" i="25"/>
  <c r="J133" i="24" s="1"/>
  <c r="LC41" i="25"/>
  <c r="L203" i="24" s="1"/>
  <c r="LC38" i="25"/>
  <c r="L200" i="24" s="1"/>
  <c r="JP41" i="25"/>
  <c r="L49" i="24" s="1"/>
  <c r="JP42" i="25"/>
  <c r="L50" i="24" s="1"/>
  <c r="JS41" i="25"/>
  <c r="L64" i="24" s="1"/>
  <c r="DM41" i="25"/>
  <c r="G102" i="24" s="1"/>
  <c r="G118" i="24" s="1"/>
  <c r="GR38" i="25"/>
  <c r="J176" i="24" s="1"/>
  <c r="FT38" i="25"/>
  <c r="J153" i="24" s="1"/>
  <c r="HX38" i="25"/>
  <c r="J208" i="24" s="1"/>
  <c r="CA37" i="25"/>
  <c r="K60" i="24" s="1"/>
  <c r="CA38" i="25"/>
  <c r="K61" i="24" s="1"/>
  <c r="CM41" i="25"/>
  <c r="F79" i="24" s="1"/>
  <c r="F95" i="24" s="1"/>
  <c r="CM42" i="25"/>
  <c r="F80" i="24" s="1"/>
  <c r="F96" i="24" s="1"/>
  <c r="HQ41" i="25"/>
  <c r="K203" i="24" s="1"/>
  <c r="BK42" i="25"/>
  <c r="K50" i="24" s="1"/>
  <c r="K58" i="24" s="1"/>
  <c r="BK41" i="25"/>
  <c r="K49" i="24" s="1"/>
  <c r="IK38" i="25"/>
  <c r="IK37" i="25"/>
  <c r="AV42" i="25"/>
  <c r="CL38" i="25"/>
  <c r="CN37" i="25"/>
  <c r="CN38" i="25"/>
  <c r="G76" i="24" s="1"/>
  <c r="JT38" i="25"/>
  <c r="M61" i="24" s="1"/>
  <c r="LA37" i="25"/>
  <c r="M191" i="24" s="1"/>
  <c r="LA38" i="25"/>
  <c r="M192" i="24" s="1"/>
  <c r="AD38" i="25"/>
  <c r="K15" i="24" s="1"/>
  <c r="GF38" i="25"/>
  <c r="F168" i="24" s="1"/>
  <c r="GF37" i="25"/>
  <c r="F167" i="24" s="1"/>
  <c r="F183" i="24" s="1"/>
  <c r="KZ42" i="25"/>
  <c r="L196" i="24" s="1"/>
  <c r="KQ37" i="25"/>
  <c r="LF37" i="25"/>
  <c r="KW38" i="25"/>
  <c r="L176" i="24" s="1"/>
  <c r="DJ42" i="25"/>
  <c r="JJ42" i="25"/>
  <c r="L27" i="24" s="1"/>
  <c r="JJ41" i="25"/>
  <c r="L26" i="24" s="1"/>
  <c r="AK38" i="25"/>
  <c r="J23" i="24" s="1"/>
  <c r="AL37" i="25"/>
  <c r="K22" i="24" s="1"/>
  <c r="AL38" i="25"/>
  <c r="K23" i="24" s="1"/>
  <c r="IG38" i="25"/>
  <c r="K216" i="24" s="1"/>
  <c r="IG37" i="25"/>
  <c r="K215" i="24" s="1"/>
  <c r="EV38" i="25"/>
  <c r="J129" i="24" s="1"/>
  <c r="CO42" i="25"/>
  <c r="H80" i="24" s="1"/>
  <c r="H96" i="24" s="1"/>
  <c r="CO41" i="25"/>
  <c r="H79" i="24" s="1"/>
  <c r="H95" i="24" s="1"/>
  <c r="KE42" i="25"/>
  <c r="L111" i="24" s="1"/>
  <c r="KE41" i="25"/>
  <c r="L110" i="24" s="1"/>
  <c r="Y41" i="25"/>
  <c r="F18" i="24" s="1"/>
  <c r="F34" i="24" s="1"/>
  <c r="F72" i="24" s="1"/>
  <c r="Y42" i="25"/>
  <c r="F19" i="24" s="1"/>
  <c r="F35" i="24" s="1"/>
  <c r="FM41" i="25"/>
  <c r="K148" i="24" s="1"/>
  <c r="AN41" i="25"/>
  <c r="AN42" i="25"/>
  <c r="LD41" i="25"/>
  <c r="M203" i="24" s="1"/>
  <c r="LD42" i="25"/>
  <c r="M204" i="24" s="1"/>
  <c r="EZ41" i="25"/>
  <c r="F140" i="24" s="1"/>
  <c r="KK41" i="25"/>
  <c r="L140" i="24" s="1"/>
  <c r="DL41" i="25"/>
  <c r="F102" i="24" s="1"/>
  <c r="F118" i="24" s="1"/>
  <c r="DL42" i="25"/>
  <c r="F103" i="24" s="1"/>
  <c r="F119" i="24" s="1"/>
  <c r="KE37" i="25"/>
  <c r="Y37" i="25"/>
  <c r="F14" i="24" s="1"/>
  <c r="F30" i="24" s="1"/>
  <c r="Y38" i="25"/>
  <c r="F15" i="24" s="1"/>
  <c r="GS38" i="25"/>
  <c r="K176" i="24" s="1"/>
  <c r="GS37" i="25"/>
  <c r="K175" i="24" s="1"/>
  <c r="KK38" i="25"/>
  <c r="L137" i="24" s="1"/>
  <c r="KK37" i="25"/>
  <c r="ER38" i="25"/>
  <c r="F129" i="24" s="1"/>
  <c r="ER37" i="25"/>
  <c r="F128" i="24" s="1"/>
  <c r="F160" i="24" s="1"/>
  <c r="DB41" i="25"/>
  <c r="DB42" i="25"/>
  <c r="II38" i="25"/>
  <c r="HL37" i="25"/>
  <c r="F199" i="24" s="1"/>
  <c r="F223" i="24" s="1"/>
  <c r="HL38" i="25"/>
  <c r="F200" i="24" s="1"/>
  <c r="KQ41" i="25"/>
  <c r="L156" i="24" s="1"/>
  <c r="LD37" i="25"/>
  <c r="M199" i="24" s="1"/>
  <c r="BC37" i="25"/>
  <c r="K37" i="24" s="1"/>
  <c r="BC38" i="25"/>
  <c r="K38" i="24" s="1"/>
  <c r="FE38" i="25"/>
  <c r="K137" i="24" s="1"/>
  <c r="FE37" i="25"/>
  <c r="K136" i="24" s="1"/>
  <c r="LF38" i="25"/>
  <c r="L208" i="24" s="1"/>
  <c r="KN38" i="25"/>
  <c r="L145" i="24" s="1"/>
  <c r="KN37" i="25"/>
  <c r="BC41" i="25"/>
  <c r="K41" i="24" s="1"/>
  <c r="GU41" i="25"/>
  <c r="BN38" i="25"/>
  <c r="AX37" i="25"/>
  <c r="F37" i="24" s="1"/>
  <c r="F53" i="24" s="1"/>
  <c r="DM37" i="25"/>
  <c r="G98" i="24" s="1"/>
  <c r="G114" i="24" s="1"/>
  <c r="CZ37" i="25"/>
  <c r="K83" i="24" s="1"/>
  <c r="CZ38" i="25"/>
  <c r="K84" i="24" s="1"/>
  <c r="GH41" i="25"/>
  <c r="H171" i="24" s="1"/>
  <c r="H187" i="24" s="1"/>
  <c r="GH42" i="25"/>
  <c r="H172" i="24" s="1"/>
  <c r="H188" i="24" s="1"/>
  <c r="BO41" i="25"/>
  <c r="BO42" i="25"/>
  <c r="FX38" i="25"/>
  <c r="FX37" i="25"/>
  <c r="GC8" i="25" s="1"/>
  <c r="KZ41" i="25"/>
  <c r="L195" i="24" s="1"/>
  <c r="KH37" i="25"/>
  <c r="JS38" i="25"/>
  <c r="L61" i="24" s="1"/>
  <c r="LF42" i="25"/>
  <c r="L212" i="24" s="1"/>
  <c r="LF41" i="25"/>
  <c r="L211" i="24" s="1"/>
  <c r="EI38" i="25"/>
  <c r="EI37" i="25"/>
  <c r="DX38" i="25"/>
  <c r="J107" i="24" s="1"/>
  <c r="DY38" i="25"/>
  <c r="K107" i="24" s="1"/>
  <c r="DY37" i="25"/>
  <c r="K106" i="24" s="1"/>
  <c r="GK38" i="25"/>
  <c r="K168" i="24" s="1"/>
  <c r="GK37" i="25"/>
  <c r="K167" i="24" s="1"/>
  <c r="CR38" i="25"/>
  <c r="K76" i="24" s="1"/>
  <c r="CR37" i="25"/>
  <c r="K75" i="24" s="1"/>
  <c r="HH37" i="25"/>
  <c r="J191" i="24" s="1"/>
  <c r="HH38" i="25"/>
  <c r="J192" i="24" s="1"/>
  <c r="FX41" i="25"/>
  <c r="FX42" i="25"/>
  <c r="CK37" i="25"/>
  <c r="GW41" i="25"/>
  <c r="EC38" i="25"/>
  <c r="EC37" i="25"/>
  <c r="IG41" i="25"/>
  <c r="K219" i="24" s="1"/>
  <c r="HY41" i="25"/>
  <c r="K211" i="24" s="1"/>
  <c r="HI41" i="25"/>
  <c r="K195" i="24" s="1"/>
  <c r="HP37" i="25"/>
  <c r="J199" i="24" s="1"/>
  <c r="FD42" i="25"/>
  <c r="J141" i="24" s="1"/>
  <c r="FD41" i="25"/>
  <c r="J140" i="24" s="1"/>
  <c r="AS17" i="25" l="1"/>
  <c r="AB17" i="25"/>
  <c r="AR17" i="25" s="1"/>
  <c r="M127" i="24"/>
  <c r="F74" i="24"/>
  <c r="J127" i="24"/>
  <c r="F73" i="24"/>
  <c r="K127" i="24"/>
  <c r="H74" i="24"/>
  <c r="K95" i="24"/>
  <c r="K125" i="24" s="1"/>
  <c r="G127" i="24"/>
  <c r="G126" i="24"/>
  <c r="G72" i="24"/>
  <c r="L83" i="24"/>
  <c r="M74" i="24"/>
  <c r="K187" i="24"/>
  <c r="K126" i="24"/>
  <c r="K183" i="24"/>
  <c r="J74" i="24"/>
  <c r="K73" i="24"/>
  <c r="HX37" i="25"/>
  <c r="J207" i="24" s="1"/>
  <c r="K53" i="24"/>
  <c r="K57" i="24"/>
  <c r="K72" i="24" s="1"/>
  <c r="G74" i="24"/>
  <c r="JM41" i="25"/>
  <c r="L41" i="24" s="1"/>
  <c r="L57" i="24" s="1"/>
  <c r="JV41" i="25"/>
  <c r="L79" i="24" s="1"/>
  <c r="L95" i="24" s="1"/>
  <c r="GB41" i="25"/>
  <c r="JV42" i="25"/>
  <c r="L80" i="24" s="1"/>
  <c r="L96" i="24" s="1"/>
  <c r="K91" i="24"/>
  <c r="DX37" i="25"/>
  <c r="J106" i="24" s="1"/>
  <c r="DN42" i="25"/>
  <c r="H103" i="24" s="1"/>
  <c r="H119" i="24" s="1"/>
  <c r="H126" i="24" s="1"/>
  <c r="H127" i="24"/>
  <c r="DN37" i="25"/>
  <c r="H98" i="24" s="1"/>
  <c r="H114" i="24" s="1"/>
  <c r="I74" i="24"/>
  <c r="K164" i="24"/>
  <c r="H72" i="24"/>
  <c r="L165" i="24"/>
  <c r="I127" i="24"/>
  <c r="KS8" i="25"/>
  <c r="L152" i="24"/>
  <c r="KP8" i="25"/>
  <c r="L144" i="24"/>
  <c r="F68" i="24"/>
  <c r="F126" i="24"/>
  <c r="JU8" i="25"/>
  <c r="L60" i="24"/>
  <c r="K223" i="24"/>
  <c r="H73" i="24"/>
  <c r="G125" i="24"/>
  <c r="G160" i="24"/>
  <c r="F125" i="24"/>
  <c r="KY8" i="25"/>
  <c r="L175" i="24"/>
  <c r="K74" i="24"/>
  <c r="G73" i="24"/>
  <c r="KG8" i="25"/>
  <c r="L106" i="24"/>
  <c r="F164" i="24"/>
  <c r="L228" i="24"/>
  <c r="K227" i="24"/>
  <c r="L58" i="24"/>
  <c r="KM8" i="25"/>
  <c r="L136" i="24"/>
  <c r="L227" i="24"/>
  <c r="K160" i="24"/>
  <c r="JL8" i="25"/>
  <c r="L22" i="24"/>
  <c r="F127" i="24"/>
  <c r="G183" i="24"/>
  <c r="G223" i="24"/>
  <c r="G68" i="24"/>
  <c r="KJ8" i="25"/>
  <c r="L128" i="24"/>
  <c r="CS8" i="25"/>
  <c r="G75" i="24"/>
  <c r="G91" i="24" s="1"/>
  <c r="G121" i="24" s="1"/>
  <c r="LB8" i="25"/>
  <c r="L191" i="24"/>
  <c r="LE8" i="25"/>
  <c r="L199" i="24"/>
  <c r="LK8" i="25"/>
  <c r="L215" i="24"/>
  <c r="L127" i="24"/>
  <c r="L236" i="24" s="1"/>
  <c r="L250" i="24" s="1"/>
  <c r="LH8" i="25"/>
  <c r="L207" i="24"/>
  <c r="K114" i="24"/>
  <c r="L164" i="24"/>
  <c r="IF38" i="25"/>
  <c r="J216" i="24" s="1"/>
  <c r="BN41" i="25"/>
  <c r="BN42" i="25"/>
  <c r="FL37" i="25"/>
  <c r="J144" i="24" s="1"/>
  <c r="EA42" i="25"/>
  <c r="JP37" i="25"/>
  <c r="JP38" i="25"/>
  <c r="L46" i="24" s="1"/>
  <c r="DH41" i="25"/>
  <c r="FY37" i="25"/>
  <c r="AZ38" i="25"/>
  <c r="H38" i="24" s="1"/>
  <c r="AZ37" i="25"/>
  <c r="H37" i="24" s="1"/>
  <c r="H53" i="24" s="1"/>
  <c r="BS37" i="25"/>
  <c r="BS38" i="25"/>
  <c r="GA38" i="25"/>
  <c r="IN42" i="25"/>
  <c r="IN41" i="25"/>
  <c r="DC42" i="25"/>
  <c r="DC41" i="25"/>
  <c r="FS38" i="25"/>
  <c r="I153" i="24" s="1"/>
  <c r="FS37" i="25"/>
  <c r="I152" i="24" s="1"/>
  <c r="BJ41" i="25"/>
  <c r="J49" i="24" s="1"/>
  <c r="BJ42" i="25"/>
  <c r="J50" i="24" s="1"/>
  <c r="EU42" i="25"/>
  <c r="I133" i="24" s="1"/>
  <c r="EU41" i="25"/>
  <c r="I132" i="24" s="1"/>
  <c r="EC41" i="25"/>
  <c r="BY42" i="25"/>
  <c r="I65" i="24" s="1"/>
  <c r="BY41" i="25"/>
  <c r="I64" i="24" s="1"/>
  <c r="II37" i="25"/>
  <c r="GA41" i="25"/>
  <c r="CE38" i="25"/>
  <c r="HG38" i="25"/>
  <c r="I192" i="24" s="1"/>
  <c r="HG37" i="25"/>
  <c r="I191" i="24" s="1"/>
  <c r="AK41" i="25"/>
  <c r="J26" i="24" s="1"/>
  <c r="AK42" i="25"/>
  <c r="J27" i="24" s="1"/>
  <c r="EU38" i="25"/>
  <c r="I129" i="24" s="1"/>
  <c r="AK37" i="25"/>
  <c r="J22" i="24" s="1"/>
  <c r="EI42" i="25"/>
  <c r="EI41" i="25"/>
  <c r="DD38" i="25"/>
  <c r="DD37" i="25"/>
  <c r="GR37" i="25"/>
  <c r="J175" i="24" s="1"/>
  <c r="JQ42" i="25"/>
  <c r="M50" i="24" s="1"/>
  <c r="JQ41" i="25"/>
  <c r="M49" i="24" s="1"/>
  <c r="CE41" i="25"/>
  <c r="CE42" i="25"/>
  <c r="EG38" i="25"/>
  <c r="EG37" i="25"/>
  <c r="EC42" i="25"/>
  <c r="BP41" i="25"/>
  <c r="BP42" i="25"/>
  <c r="DL37" i="25"/>
  <c r="F98" i="24" s="1"/>
  <c r="F114" i="24" s="1"/>
  <c r="GX38" i="25"/>
  <c r="GX37" i="25"/>
  <c r="GJ37" i="25"/>
  <c r="J167" i="24" s="1"/>
  <c r="AO38" i="25"/>
  <c r="AO37" i="25"/>
  <c r="GV38" i="25"/>
  <c r="GV37" i="25"/>
  <c r="EA41" i="25"/>
  <c r="HP42" i="25"/>
  <c r="J204" i="24" s="1"/>
  <c r="EG42" i="25"/>
  <c r="EG41" i="25"/>
  <c r="EK41" i="25"/>
  <c r="BB42" i="25"/>
  <c r="J42" i="24" s="1"/>
  <c r="BB41" i="25"/>
  <c r="J41" i="24" s="1"/>
  <c r="FT41" i="25"/>
  <c r="J156" i="24" s="1"/>
  <c r="IM38" i="25"/>
  <c r="FK38" i="25"/>
  <c r="I145" i="24" s="1"/>
  <c r="FK37" i="25"/>
  <c r="I144" i="24" s="1"/>
  <c r="KO41" i="25"/>
  <c r="M148" i="24" s="1"/>
  <c r="KO42" i="25"/>
  <c r="M149" i="24" s="1"/>
  <c r="DH42" i="25"/>
  <c r="HA41" i="25"/>
  <c r="HA42" i="25"/>
  <c r="IN38" i="25"/>
  <c r="IN37" i="25"/>
  <c r="FC42" i="25"/>
  <c r="I141" i="24" s="1"/>
  <c r="FC41" i="25"/>
  <c r="I140" i="24" s="1"/>
  <c r="DX42" i="25"/>
  <c r="J111" i="24" s="1"/>
  <c r="DX41" i="25"/>
  <c r="J110" i="24" s="1"/>
  <c r="HX41" i="25"/>
  <c r="J211" i="24" s="1"/>
  <c r="HX42" i="25"/>
  <c r="J212" i="24" s="1"/>
  <c r="GX41" i="25"/>
  <c r="GX42" i="25"/>
  <c r="BZ37" i="25"/>
  <c r="J60" i="24" s="1"/>
  <c r="KT41" i="25"/>
  <c r="L171" i="24" s="1"/>
  <c r="L187" i="24" s="1"/>
  <c r="AA37" i="25"/>
  <c r="H14" i="24" s="1"/>
  <c r="H30" i="24" s="1"/>
  <c r="AA38" i="25"/>
  <c r="H15" i="24" s="1"/>
  <c r="KL38" i="25"/>
  <c r="M137" i="24" s="1"/>
  <c r="KL37" i="25"/>
  <c r="M136" i="24" s="1"/>
  <c r="AO42" i="25"/>
  <c r="AO41" i="25"/>
  <c r="AJ38" i="25"/>
  <c r="I23" i="24" s="1"/>
  <c r="AJ37" i="25"/>
  <c r="I22" i="24" s="1"/>
  <c r="JK41" i="25"/>
  <c r="M26" i="24" s="1"/>
  <c r="JK42" i="25"/>
  <c r="M27" i="24" s="1"/>
  <c r="AT38" i="25"/>
  <c r="AT37" i="25"/>
  <c r="HP41" i="25"/>
  <c r="J203" i="24" s="1"/>
  <c r="CO37" i="25"/>
  <c r="H75" i="24" s="1"/>
  <c r="H91" i="24" s="1"/>
  <c r="CO38" i="25"/>
  <c r="H76" i="24" s="1"/>
  <c r="GQ37" i="25"/>
  <c r="I175" i="24" s="1"/>
  <c r="GQ38" i="25"/>
  <c r="I176" i="24" s="1"/>
  <c r="FT42" i="25"/>
  <c r="J157" i="24" s="1"/>
  <c r="FD37" i="25"/>
  <c r="J136" i="24" s="1"/>
  <c r="CY37" i="25"/>
  <c r="J83" i="24" s="1"/>
  <c r="KB38" i="25"/>
  <c r="L99" i="24" s="1"/>
  <c r="IF41" i="25"/>
  <c r="J219" i="24" s="1"/>
  <c r="IF42" i="25"/>
  <c r="J220" i="24" s="1"/>
  <c r="HH42" i="25"/>
  <c r="J196" i="24" s="1"/>
  <c r="EB38" i="25"/>
  <c r="EB37" i="25"/>
  <c r="GV41" i="25"/>
  <c r="GV42" i="25"/>
  <c r="LJ37" i="25"/>
  <c r="M215" i="24" s="1"/>
  <c r="M223" i="24" s="1"/>
  <c r="LJ38" i="25"/>
  <c r="M216" i="24" s="1"/>
  <c r="DN41" i="25"/>
  <c r="H102" i="24" s="1"/>
  <c r="H118" i="24" s="1"/>
  <c r="H125" i="24" s="1"/>
  <c r="H234" i="24" s="1"/>
  <c r="JG42" i="25"/>
  <c r="L19" i="24" s="1"/>
  <c r="L35" i="24" s="1"/>
  <c r="JG41" i="25"/>
  <c r="L18" i="24" s="1"/>
  <c r="L34" i="24" s="1"/>
  <c r="DH37" i="25"/>
  <c r="DH38" i="25"/>
  <c r="DW38" i="25"/>
  <c r="I107" i="24" s="1"/>
  <c r="DW37" i="25"/>
  <c r="I106" i="24" s="1"/>
  <c r="BZ38" i="25"/>
  <c r="J61" i="24" s="1"/>
  <c r="KF37" i="25"/>
  <c r="M106" i="24" s="1"/>
  <c r="KF38" i="25"/>
  <c r="M107" i="24" s="1"/>
  <c r="EB41" i="25"/>
  <c r="EB42" i="25"/>
  <c r="CQ42" i="25"/>
  <c r="J80" i="24" s="1"/>
  <c r="CQ41" i="25"/>
  <c r="J79" i="24" s="1"/>
  <c r="IF37" i="25"/>
  <c r="J215" i="24" s="1"/>
  <c r="CM37" i="25"/>
  <c r="F75" i="24" s="1"/>
  <c r="F91" i="24" s="1"/>
  <c r="CM38" i="25"/>
  <c r="F76" i="24" s="1"/>
  <c r="JN41" i="25"/>
  <c r="M41" i="24" s="1"/>
  <c r="M57" i="24" s="1"/>
  <c r="JN42" i="25"/>
  <c r="M42" i="24" s="1"/>
  <c r="FS42" i="25"/>
  <c r="I157" i="24" s="1"/>
  <c r="FS41" i="25"/>
  <c r="I156" i="24" s="1"/>
  <c r="JW42" i="25"/>
  <c r="M80" i="24" s="1"/>
  <c r="JW41" i="25"/>
  <c r="M79" i="24" s="1"/>
  <c r="HO38" i="25"/>
  <c r="I200" i="24" s="1"/>
  <c r="AT42" i="25"/>
  <c r="AT41" i="25"/>
  <c r="HH41" i="25"/>
  <c r="J195" i="24" s="1"/>
  <c r="AN38" i="25"/>
  <c r="AN37" i="25"/>
  <c r="GR41" i="25"/>
  <c r="J179" i="24" s="1"/>
  <c r="GR42" i="25"/>
  <c r="J180" i="24" s="1"/>
  <c r="LG42" i="25"/>
  <c r="M212" i="24" s="1"/>
  <c r="LG41" i="25"/>
  <c r="M211" i="24" s="1"/>
  <c r="BS41" i="25"/>
  <c r="BS42" i="25"/>
  <c r="KO37" i="25"/>
  <c r="M144" i="24" s="1"/>
  <c r="KO38" i="25"/>
  <c r="M145" i="24" s="1"/>
  <c r="BY38" i="25"/>
  <c r="I61" i="24" s="1"/>
  <c r="BY37" i="25"/>
  <c r="I60" i="24" s="1"/>
  <c r="KT42" i="25"/>
  <c r="L172" i="24" s="1"/>
  <c r="L188" i="24" s="1"/>
  <c r="BN37" i="25"/>
  <c r="DE42" i="25"/>
  <c r="DE41" i="25"/>
  <c r="HO41" i="25"/>
  <c r="I203" i="24" s="1"/>
  <c r="HO42" i="25"/>
  <c r="I204" i="24" s="1"/>
  <c r="HW38" i="25"/>
  <c r="I208" i="24" s="1"/>
  <c r="HW37" i="25"/>
  <c r="I207" i="24" s="1"/>
  <c r="FC38" i="25"/>
  <c r="I137" i="24" s="1"/>
  <c r="FC37" i="25"/>
  <c r="I136" i="24" s="1"/>
  <c r="EO41" i="25"/>
  <c r="CY41" i="25"/>
  <c r="J87" i="24" s="1"/>
  <c r="CY42" i="25"/>
  <c r="J88" i="24" s="1"/>
  <c r="CX37" i="25"/>
  <c r="I83" i="24" s="1"/>
  <c r="CX38" i="25"/>
  <c r="I84" i="24" s="1"/>
  <c r="LJ42" i="25"/>
  <c r="M220" i="24" s="1"/>
  <c r="LJ41" i="25"/>
  <c r="M219" i="24" s="1"/>
  <c r="HG42" i="25"/>
  <c r="I196" i="24" s="1"/>
  <c r="HG41" i="25"/>
  <c r="I195" i="24" s="1"/>
  <c r="KX41" i="25"/>
  <c r="M179" i="24" s="1"/>
  <c r="KX42" i="25"/>
  <c r="M180" i="24" s="1"/>
  <c r="KI41" i="25"/>
  <c r="M132" i="24" s="1"/>
  <c r="KI42" i="25"/>
  <c r="M133" i="24" s="1"/>
  <c r="M165" i="24" s="1"/>
  <c r="FW38" i="25"/>
  <c r="FW37" i="25"/>
  <c r="KF42" i="25"/>
  <c r="M111" i="24" s="1"/>
  <c r="KF41" i="25"/>
  <c r="M110" i="24" s="1"/>
  <c r="EV37" i="25"/>
  <c r="J128" i="24" s="1"/>
  <c r="IE38" i="25"/>
  <c r="I216" i="24" s="1"/>
  <c r="IE37" i="25"/>
  <c r="I215" i="24" s="1"/>
  <c r="KX37" i="25"/>
  <c r="M175" i="24" s="1"/>
  <c r="KX38" i="25"/>
  <c r="M176" i="24" s="1"/>
  <c r="FT37" i="25"/>
  <c r="J152" i="24" s="1"/>
  <c r="IX42" i="25"/>
  <c r="G242" i="24" s="1"/>
  <c r="IX41" i="25"/>
  <c r="G241" i="24" s="1"/>
  <c r="GB38" i="25"/>
  <c r="GB37" i="25"/>
  <c r="KI38" i="25"/>
  <c r="M129" i="24" s="1"/>
  <c r="KI37" i="25"/>
  <c r="M128" i="24" s="1"/>
  <c r="ED38" i="25"/>
  <c r="ED37" i="25"/>
  <c r="FW41" i="25"/>
  <c r="ED41" i="25"/>
  <c r="KT37" i="25"/>
  <c r="KT38" i="25"/>
  <c r="L168" i="24" s="1"/>
  <c r="HA37" i="25"/>
  <c r="HA38" i="25"/>
  <c r="CC41" i="25"/>
  <c r="CC42" i="25"/>
  <c r="JZ41" i="25"/>
  <c r="M87" i="24" s="1"/>
  <c r="JZ42" i="25"/>
  <c r="M88" i="24" s="1"/>
  <c r="FL42" i="25"/>
  <c r="J149" i="24" s="1"/>
  <c r="FL41" i="25"/>
  <c r="J148" i="24" s="1"/>
  <c r="II42" i="25"/>
  <c r="II41" i="25"/>
  <c r="GJ38" i="25"/>
  <c r="J168" i="24" s="1"/>
  <c r="AP37" i="25"/>
  <c r="AQ42" i="25"/>
  <c r="AQ41" i="25"/>
  <c r="M236" i="24" l="1"/>
  <c r="M250" i="24" s="1"/>
  <c r="F236" i="24"/>
  <c r="F250" i="24" s="1"/>
  <c r="K236" i="24"/>
  <c r="K250" i="24" s="1"/>
  <c r="F235" i="24"/>
  <c r="H236" i="24"/>
  <c r="H250" i="24" s="1"/>
  <c r="J164" i="24"/>
  <c r="J236" i="24"/>
  <c r="J250" i="24" s="1"/>
  <c r="G236" i="24"/>
  <c r="G250" i="24" s="1"/>
  <c r="L73" i="24"/>
  <c r="J57" i="24"/>
  <c r="G235" i="24"/>
  <c r="G249" i="24" s="1"/>
  <c r="G234" i="24"/>
  <c r="G248" i="24" s="1"/>
  <c r="J223" i="24"/>
  <c r="L72" i="24"/>
  <c r="K121" i="24"/>
  <c r="H121" i="24"/>
  <c r="K235" i="24"/>
  <c r="K249" i="24" s="1"/>
  <c r="F121" i="24"/>
  <c r="F230" i="24" s="1"/>
  <c r="M58" i="24"/>
  <c r="J58" i="24"/>
  <c r="J183" i="24"/>
  <c r="GA42" i="25"/>
  <c r="I236" i="24"/>
  <c r="I250" i="24" s="1"/>
  <c r="J165" i="24"/>
  <c r="M160" i="24"/>
  <c r="M164" i="24"/>
  <c r="ED42" i="25"/>
  <c r="K234" i="24"/>
  <c r="K248" i="24" s="1"/>
  <c r="H235" i="24"/>
  <c r="H68" i="24"/>
  <c r="M227" i="24"/>
  <c r="M228" i="24"/>
  <c r="L160" i="24"/>
  <c r="IM37" i="25"/>
  <c r="L223" i="24"/>
  <c r="KV8" i="25"/>
  <c r="L167" i="24"/>
  <c r="L183" i="24" s="1"/>
  <c r="J160" i="24"/>
  <c r="J95" i="24"/>
  <c r="J96" i="24"/>
  <c r="F234" i="24"/>
  <c r="JR8" i="25"/>
  <c r="L45" i="24"/>
  <c r="G230" i="24"/>
  <c r="M95" i="24"/>
  <c r="J228" i="24"/>
  <c r="M96" i="24"/>
  <c r="J227" i="24"/>
  <c r="BB37" i="25"/>
  <c r="J37" i="24" s="1"/>
  <c r="GA37" i="25"/>
  <c r="BJ38" i="25"/>
  <c r="J46" i="24" s="1"/>
  <c r="BJ37" i="25"/>
  <c r="J45" i="24" s="1"/>
  <c r="DP42" i="25"/>
  <c r="J103" i="24" s="1"/>
  <c r="J119" i="24" s="1"/>
  <c r="JQ38" i="25"/>
  <c r="M46" i="24" s="1"/>
  <c r="JQ37" i="25"/>
  <c r="M45" i="24" s="1"/>
  <c r="IQ38" i="25"/>
  <c r="BB38" i="25"/>
  <c r="J38" i="24" s="1"/>
  <c r="EL41" i="25"/>
  <c r="EL42" i="25"/>
  <c r="CC37" i="25"/>
  <c r="CC38" i="25"/>
  <c r="IL38" i="25"/>
  <c r="IL37" i="25"/>
  <c r="KC41" i="25"/>
  <c r="M102" i="24" s="1"/>
  <c r="M118" i="24" s="1"/>
  <c r="KC42" i="25"/>
  <c r="M103" i="24" s="1"/>
  <c r="M119" i="24" s="1"/>
  <c r="AQ38" i="25"/>
  <c r="AQ37" i="25"/>
  <c r="EK42" i="25"/>
  <c r="BI41" i="25"/>
  <c r="I49" i="24" s="1"/>
  <c r="BI42" i="25"/>
  <c r="I50" i="24" s="1"/>
  <c r="CF41" i="25"/>
  <c r="CF42" i="25"/>
  <c r="FK42" i="25"/>
  <c r="I149" i="24" s="1"/>
  <c r="I165" i="24" s="1"/>
  <c r="FK41" i="25"/>
  <c r="I148" i="24" s="1"/>
  <c r="I164" i="24" s="1"/>
  <c r="JV38" i="25"/>
  <c r="L76" i="24" s="1"/>
  <c r="JV37" i="25"/>
  <c r="LL41" i="25"/>
  <c r="BR41" i="25"/>
  <c r="JM37" i="25"/>
  <c r="JM38" i="25"/>
  <c r="L38" i="24" s="1"/>
  <c r="IY42" i="25"/>
  <c r="H242" i="24" s="1"/>
  <c r="IY41" i="25"/>
  <c r="H241" i="24" s="1"/>
  <c r="H248" i="24" s="1"/>
  <c r="IL42" i="25"/>
  <c r="IL41" i="25"/>
  <c r="AC42" i="25"/>
  <c r="J19" i="24" s="1"/>
  <c r="J35" i="24" s="1"/>
  <c r="AC41" i="25"/>
  <c r="J18" i="24" s="1"/>
  <c r="J34" i="24" s="1"/>
  <c r="J72" i="24" s="1"/>
  <c r="DP37" i="25"/>
  <c r="J98" i="24" s="1"/>
  <c r="J114" i="24" s="1"/>
  <c r="DP38" i="25"/>
  <c r="J99" i="24" s="1"/>
  <c r="DW42" i="25"/>
  <c r="I111" i="24" s="1"/>
  <c r="DW41" i="25"/>
  <c r="I110" i="24" s="1"/>
  <c r="IQ42" i="25"/>
  <c r="IQ41" i="25"/>
  <c r="EU37" i="25"/>
  <c r="I128" i="24" s="1"/>
  <c r="I160" i="24" s="1"/>
  <c r="DG41" i="25"/>
  <c r="DG42" i="25"/>
  <c r="JH42" i="25"/>
  <c r="M19" i="24" s="1"/>
  <c r="M35" i="24" s="1"/>
  <c r="JH41" i="25"/>
  <c r="M18" i="24" s="1"/>
  <c r="M34" i="24" s="1"/>
  <c r="M72" i="24" s="1"/>
  <c r="IQ37" i="25"/>
  <c r="IE41" i="25"/>
  <c r="I219" i="24" s="1"/>
  <c r="IE42" i="25"/>
  <c r="I220" i="24" s="1"/>
  <c r="KB37" i="25"/>
  <c r="DE38" i="25"/>
  <c r="DE37" i="25"/>
  <c r="CD42" i="25"/>
  <c r="CD41" i="25"/>
  <c r="AJ41" i="25"/>
  <c r="I26" i="24" s="1"/>
  <c r="AJ42" i="25"/>
  <c r="I27" i="24" s="1"/>
  <c r="GZ38" i="25"/>
  <c r="IX37" i="25"/>
  <c r="G237" i="24" s="1"/>
  <c r="IX38" i="25"/>
  <c r="G238" i="24" s="1"/>
  <c r="CX42" i="25"/>
  <c r="I88" i="24" s="1"/>
  <c r="CX41" i="25"/>
  <c r="I87" i="24" s="1"/>
  <c r="GQ41" i="25"/>
  <c r="I179" i="24" s="1"/>
  <c r="GQ42" i="25"/>
  <c r="I180" i="24" s="1"/>
  <c r="IU42" i="25"/>
  <c r="CI41" i="25"/>
  <c r="CI42" i="25"/>
  <c r="DC37" i="25"/>
  <c r="DC38" i="25"/>
  <c r="CP42" i="25"/>
  <c r="I80" i="24" s="1"/>
  <c r="CP41" i="25"/>
  <c r="I79" i="24" s="1"/>
  <c r="EO37" i="25"/>
  <c r="EO38" i="25"/>
  <c r="AC37" i="25"/>
  <c r="J14" i="24" s="1"/>
  <c r="J30" i="24" s="1"/>
  <c r="AC38" i="25"/>
  <c r="J15" i="24" s="1"/>
  <c r="HW41" i="25"/>
  <c r="I211" i="24" s="1"/>
  <c r="HW42" i="25"/>
  <c r="I212" i="24" s="1"/>
  <c r="FZ38" i="25"/>
  <c r="BP37" i="25"/>
  <c r="BP38" i="25"/>
  <c r="GI38" i="25"/>
  <c r="I168" i="24" s="1"/>
  <c r="KU37" i="25"/>
  <c r="M167" i="24" s="1"/>
  <c r="M183" i="24" s="1"/>
  <c r="KU38" i="25"/>
  <c r="M168" i="24" s="1"/>
  <c r="IW42" i="25"/>
  <c r="F242" i="24" s="1"/>
  <c r="IW41" i="25"/>
  <c r="F241" i="24" s="1"/>
  <c r="KC38" i="25"/>
  <c r="M99" i="24" s="1"/>
  <c r="KC37" i="25"/>
  <c r="M98" i="24" s="1"/>
  <c r="M114" i="24" s="1"/>
  <c r="CI38" i="25"/>
  <c r="CI37" i="25"/>
  <c r="GZ37" i="25"/>
  <c r="EK38" i="25"/>
  <c r="EK37" i="25"/>
  <c r="EJ42" i="25"/>
  <c r="EJ41" i="25"/>
  <c r="EO42" i="25"/>
  <c r="HO37" i="25"/>
  <c r="I199" i="24" s="1"/>
  <c r="I223" i="24" s="1"/>
  <c r="IM42" i="25"/>
  <c r="IM41" i="25"/>
  <c r="KB41" i="25"/>
  <c r="L102" i="24" s="1"/>
  <c r="L118" i="24" s="1"/>
  <c r="L125" i="24" s="1"/>
  <c r="L234" i="24" s="1"/>
  <c r="JG38" i="25"/>
  <c r="L15" i="24" s="1"/>
  <c r="JG37" i="25"/>
  <c r="BA41" i="25"/>
  <c r="I41" i="24" s="1"/>
  <c r="CD37" i="25"/>
  <c r="CD38" i="25"/>
  <c r="CE37" i="25"/>
  <c r="KB42" i="25"/>
  <c r="L103" i="24" s="1"/>
  <c r="L119" i="24" s="1"/>
  <c r="L126" i="24" s="1"/>
  <c r="F249" i="24" l="1"/>
  <c r="H230" i="24"/>
  <c r="L235" i="24"/>
  <c r="M73" i="24"/>
  <c r="I57" i="24"/>
  <c r="J73" i="24"/>
  <c r="H249" i="24"/>
  <c r="DP41" i="25"/>
  <c r="J102" i="24" s="1"/>
  <c r="J118" i="24" s="1"/>
  <c r="J125" i="24" s="1"/>
  <c r="BA42" i="25"/>
  <c r="I42" i="24" s="1"/>
  <c r="I58" i="24" s="1"/>
  <c r="I227" i="24"/>
  <c r="FZ37" i="25"/>
  <c r="J53" i="24"/>
  <c r="J68" i="24" s="1"/>
  <c r="I95" i="24"/>
  <c r="I228" i="24"/>
  <c r="GY37" i="25"/>
  <c r="JF41" i="25"/>
  <c r="IU41" i="25"/>
  <c r="JO8" i="25"/>
  <c r="L37" i="24"/>
  <c r="L53" i="24" s="1"/>
  <c r="J126" i="24"/>
  <c r="KD8" i="25"/>
  <c r="L98" i="24"/>
  <c r="L114" i="24" s="1"/>
  <c r="I96" i="24"/>
  <c r="G244" i="24"/>
  <c r="JI8" i="25"/>
  <c r="L14" i="24"/>
  <c r="L30" i="24" s="1"/>
  <c r="JX8" i="25"/>
  <c r="L75" i="24"/>
  <c r="L91" i="24" s="1"/>
  <c r="M125" i="24"/>
  <c r="M126" i="24"/>
  <c r="F248" i="24"/>
  <c r="LL42" i="25"/>
  <c r="BR42" i="25"/>
  <c r="BI37" i="25"/>
  <c r="I45" i="24" s="1"/>
  <c r="BI38" i="25"/>
  <c r="I46" i="24" s="1"/>
  <c r="KU42" i="25"/>
  <c r="M172" i="24" s="1"/>
  <c r="M188" i="24" s="1"/>
  <c r="KU41" i="25"/>
  <c r="M171" i="24" s="1"/>
  <c r="M187" i="24" s="1"/>
  <c r="GZ42" i="25"/>
  <c r="GJ41" i="25"/>
  <c r="J171" i="24" s="1"/>
  <c r="J187" i="24" s="1"/>
  <c r="GJ42" i="25"/>
  <c r="J172" i="24" s="1"/>
  <c r="J188" i="24" s="1"/>
  <c r="IP38" i="25"/>
  <c r="IP37" i="25"/>
  <c r="EN41" i="25"/>
  <c r="EN42" i="25"/>
  <c r="AB41" i="25"/>
  <c r="I18" i="24" s="1"/>
  <c r="I34" i="24" s="1"/>
  <c r="I72" i="24" s="1"/>
  <c r="AB42" i="25"/>
  <c r="I19" i="24" s="1"/>
  <c r="I35" i="24" s="1"/>
  <c r="JW37" i="25"/>
  <c r="M75" i="24" s="1"/>
  <c r="M91" i="24" s="1"/>
  <c r="M121" i="24" s="1"/>
  <c r="JW38" i="25"/>
  <c r="M76" i="24" s="1"/>
  <c r="BR37" i="25"/>
  <c r="BR38" i="25"/>
  <c r="IW38" i="25"/>
  <c r="F238" i="24" s="1"/>
  <c r="IW37" i="25"/>
  <c r="F237" i="24" s="1"/>
  <c r="F244" i="24" s="1"/>
  <c r="IP42" i="25"/>
  <c r="IP41" i="25"/>
  <c r="EL38" i="25"/>
  <c r="EL37" i="25"/>
  <c r="EF42" i="25"/>
  <c r="EF41" i="25"/>
  <c r="BA37" i="25"/>
  <c r="I37" i="24" s="1"/>
  <c r="BA38" i="25"/>
  <c r="I38" i="24" s="1"/>
  <c r="BQ42" i="25"/>
  <c r="BQ41" i="25"/>
  <c r="LL37" i="25"/>
  <c r="LL38" i="25"/>
  <c r="FZ42" i="25"/>
  <c r="FZ41" i="25"/>
  <c r="LM41" i="25"/>
  <c r="LM42" i="25"/>
  <c r="GZ41" i="25"/>
  <c r="DO42" i="25"/>
  <c r="I103" i="24" s="1"/>
  <c r="I119" i="24" s="1"/>
  <c r="DO41" i="25"/>
  <c r="I102" i="24" s="1"/>
  <c r="I118" i="24" s="1"/>
  <c r="JH38" i="25"/>
  <c r="M15" i="24" s="1"/>
  <c r="JH37" i="25"/>
  <c r="M14" i="24" s="1"/>
  <c r="M30" i="24" s="1"/>
  <c r="EF38" i="25"/>
  <c r="EF37" i="25"/>
  <c r="CQ38" i="25"/>
  <c r="J76" i="24" s="1"/>
  <c r="CQ37" i="25"/>
  <c r="J75" i="24" s="1"/>
  <c r="J91" i="24" s="1"/>
  <c r="J121" i="24" s="1"/>
  <c r="IU37" i="25"/>
  <c r="IU38" i="25"/>
  <c r="DO38" i="25"/>
  <c r="I99" i="24" s="1"/>
  <c r="DO37" i="25"/>
  <c r="I98" i="24" s="1"/>
  <c r="I114" i="24" s="1"/>
  <c r="LN41" i="25"/>
  <c r="L241" i="24" s="1"/>
  <c r="L248" i="24" s="1"/>
  <c r="LN42" i="25"/>
  <c r="L242" i="24" s="1"/>
  <c r="L249" i="24" s="1"/>
  <c r="GI37" i="25"/>
  <c r="I167" i="24" s="1"/>
  <c r="I183" i="24" s="1"/>
  <c r="AB38" i="25"/>
  <c r="I15" i="24" s="1"/>
  <c r="EJ38" i="25"/>
  <c r="EJ37" i="25"/>
  <c r="CF37" i="25"/>
  <c r="CF38" i="25"/>
  <c r="GY38" i="25"/>
  <c r="AS38" i="25"/>
  <c r="AS37" i="25"/>
  <c r="DF42" i="25"/>
  <c r="DF41" i="25"/>
  <c r="IY37" i="25"/>
  <c r="H237" i="24" s="1"/>
  <c r="IY38" i="25"/>
  <c r="H238" i="24" s="1"/>
  <c r="GI42" i="25"/>
  <c r="I172" i="24" s="1"/>
  <c r="I188" i="24" s="1"/>
  <c r="JN38" i="25"/>
  <c r="M38" i="24" s="1"/>
  <c r="JN37" i="25"/>
  <c r="M37" i="24" s="1"/>
  <c r="M53" i="24" s="1"/>
  <c r="AS41" i="25"/>
  <c r="AS42" i="25"/>
  <c r="IR42" i="25"/>
  <c r="IR41" i="25"/>
  <c r="M56" i="24"/>
  <c r="J116" i="24"/>
  <c r="M33" i="24"/>
  <c r="F32" i="24"/>
  <c r="H116" i="24"/>
  <c r="H244" i="24" l="1"/>
  <c r="I125" i="24"/>
  <c r="J235" i="24"/>
  <c r="I73" i="24"/>
  <c r="I53" i="24"/>
  <c r="GI41" i="25"/>
  <c r="I171" i="24" s="1"/>
  <c r="I187" i="24" s="1"/>
  <c r="L121" i="24"/>
  <c r="JF42" i="25"/>
  <c r="J230" i="24"/>
  <c r="M234" i="24"/>
  <c r="J234" i="24"/>
  <c r="M68" i="24"/>
  <c r="M230" i="24" s="1"/>
  <c r="M235" i="24"/>
  <c r="I126" i="24"/>
  <c r="L68" i="24"/>
  <c r="G32" i="24"/>
  <c r="H56" i="24"/>
  <c r="G116" i="24"/>
  <c r="M93" i="24"/>
  <c r="H32" i="24"/>
  <c r="I93" i="24"/>
  <c r="M116" i="24"/>
  <c r="F225" i="24"/>
  <c r="M32" i="24"/>
  <c r="H55" i="24"/>
  <c r="I116" i="24"/>
  <c r="M185" i="24"/>
  <c r="K94" i="24"/>
  <c r="F117" i="24"/>
  <c r="M226" i="24"/>
  <c r="CH42" i="25"/>
  <c r="CH41" i="25"/>
  <c r="IR38" i="25"/>
  <c r="IR37" i="25"/>
  <c r="LM38" i="25"/>
  <c r="LM37" i="25"/>
  <c r="H225" i="24"/>
  <c r="H94" i="24"/>
  <c r="L162" i="24"/>
  <c r="G117" i="24"/>
  <c r="F186" i="24"/>
  <c r="G55" i="24"/>
  <c r="JA38" i="25"/>
  <c r="J238" i="24" s="1"/>
  <c r="JA37" i="25"/>
  <c r="J237" i="24" s="1"/>
  <c r="BQ37" i="25"/>
  <c r="BQ38" i="25"/>
  <c r="JA41" i="25"/>
  <c r="J241" i="24" s="1"/>
  <c r="JA42" i="25"/>
  <c r="J242" i="24" s="1"/>
  <c r="CH38" i="25"/>
  <c r="CH37" i="25"/>
  <c r="JF37" i="25"/>
  <c r="JF38" i="25"/>
  <c r="AR38" i="25"/>
  <c r="LO41" i="25"/>
  <c r="M241" i="24" s="1"/>
  <c r="LO42" i="25"/>
  <c r="M242" i="24" s="1"/>
  <c r="DG38" i="25"/>
  <c r="DG37" i="25"/>
  <c r="LN38" i="25"/>
  <c r="L238" i="24" s="1"/>
  <c r="LN37" i="25"/>
  <c r="L237" i="24" s="1"/>
  <c r="CP37" i="25"/>
  <c r="I75" i="24" s="1"/>
  <c r="I91" i="24" s="1"/>
  <c r="I121" i="24" s="1"/>
  <c r="CP38" i="25"/>
  <c r="I76" i="24" s="1"/>
  <c r="AR42" i="25"/>
  <c r="AR41" i="25"/>
  <c r="J185" i="24"/>
  <c r="L32" i="24"/>
  <c r="L225" i="24"/>
  <c r="J163" i="24"/>
  <c r="K56" i="24"/>
  <c r="H33" i="24"/>
  <c r="F116" i="24"/>
  <c r="M94" i="24"/>
  <c r="M71" i="24"/>
  <c r="J117" i="24"/>
  <c r="F162" i="24"/>
  <c r="H162" i="24"/>
  <c r="I225" i="24"/>
  <c r="K226" i="24"/>
  <c r="L226" i="24"/>
  <c r="K93" i="24"/>
  <c r="L116" i="24"/>
  <c r="K162" i="24"/>
  <c r="I185" i="24"/>
  <c r="J32" i="24"/>
  <c r="J225" i="24"/>
  <c r="JC41" i="25"/>
  <c r="JC42" i="25"/>
  <c r="EE37" i="25"/>
  <c r="EE38" i="25"/>
  <c r="EE41" i="25"/>
  <c r="EE42" i="25"/>
  <c r="I186" i="24"/>
  <c r="I33" i="24"/>
  <c r="EM41" i="25"/>
  <c r="EM42" i="25"/>
  <c r="M162" i="24"/>
  <c r="G225" i="24"/>
  <c r="G56" i="24"/>
  <c r="H93" i="24"/>
  <c r="H123" i="24" s="1"/>
  <c r="K163" i="24"/>
  <c r="I117" i="24"/>
  <c r="F33" i="24"/>
  <c r="K186" i="24"/>
  <c r="M163" i="24"/>
  <c r="G93" i="24"/>
  <c r="L185" i="24"/>
  <c r="M225" i="24"/>
  <c r="G163" i="24"/>
  <c r="F163" i="24"/>
  <c r="F185" i="24"/>
  <c r="M186" i="24"/>
  <c r="J55" i="24"/>
  <c r="K117" i="24"/>
  <c r="F93" i="24"/>
  <c r="L56" i="24"/>
  <c r="M55" i="24"/>
  <c r="G94" i="24"/>
  <c r="J162" i="24"/>
  <c r="G186" i="24"/>
  <c r="J186" i="24"/>
  <c r="M117" i="24"/>
  <c r="H117" i="24"/>
  <c r="J93" i="24"/>
  <c r="J123" i="24" s="1"/>
  <c r="J56" i="24"/>
  <c r="G226" i="24"/>
  <c r="F55" i="24"/>
  <c r="F70" i="24" s="1"/>
  <c r="L93" i="24"/>
  <c r="L55" i="24"/>
  <c r="L186" i="24"/>
  <c r="K185" i="24"/>
  <c r="I94" i="24"/>
  <c r="H226" i="24"/>
  <c r="K32" i="24"/>
  <c r="I226" i="24"/>
  <c r="H185" i="24"/>
  <c r="G185" i="24"/>
  <c r="F56" i="24"/>
  <c r="F94" i="24"/>
  <c r="H163" i="24"/>
  <c r="L33" i="24"/>
  <c r="K225" i="24"/>
  <c r="L94" i="24"/>
  <c r="I162" i="24"/>
  <c r="G33" i="24"/>
  <c r="I55" i="24"/>
  <c r="K33" i="24"/>
  <c r="J33" i="24"/>
  <c r="I32" i="24"/>
  <c r="H186" i="24"/>
  <c r="G162" i="24"/>
  <c r="L163" i="24"/>
  <c r="J226" i="24"/>
  <c r="K55" i="24"/>
  <c r="K116" i="24"/>
  <c r="J94" i="24"/>
  <c r="I56" i="24"/>
  <c r="L117" i="24"/>
  <c r="I163" i="24"/>
  <c r="F226" i="24"/>
  <c r="J249" i="24" l="1"/>
  <c r="I235" i="24"/>
  <c r="I234" i="24"/>
  <c r="J244" i="24"/>
  <c r="M248" i="24"/>
  <c r="L230" i="24"/>
  <c r="L244" i="24" s="1"/>
  <c r="GY42" i="25"/>
  <c r="GY41" i="25"/>
  <c r="J248" i="24"/>
  <c r="M249" i="24"/>
  <c r="H70" i="24"/>
  <c r="H232" i="24" s="1"/>
  <c r="H246" i="24" s="1"/>
  <c r="G71" i="24"/>
  <c r="G70" i="24"/>
  <c r="G123" i="24"/>
  <c r="K124" i="24"/>
  <c r="H71" i="24"/>
  <c r="M123" i="24"/>
  <c r="L70" i="24"/>
  <c r="I71" i="24"/>
  <c r="L123" i="24"/>
  <c r="I123" i="24"/>
  <c r="G124" i="24"/>
  <c r="M70" i="24"/>
  <c r="L124" i="24"/>
  <c r="K71" i="24"/>
  <c r="H124" i="24"/>
  <c r="F124" i="24"/>
  <c r="J70" i="24"/>
  <c r="J232" i="24" s="1"/>
  <c r="J246" i="24" s="1"/>
  <c r="M124" i="24"/>
  <c r="M233" i="24" s="1"/>
  <c r="M247" i="24" s="1"/>
  <c r="F123" i="24"/>
  <c r="F232" i="24" s="1"/>
  <c r="F246" i="24" s="1"/>
  <c r="I124" i="24"/>
  <c r="IZ38" i="25"/>
  <c r="I238" i="24" s="1"/>
  <c r="IZ37" i="25"/>
  <c r="I237" i="24" s="1"/>
  <c r="DF37" i="25"/>
  <c r="DF38" i="25"/>
  <c r="LO38" i="25"/>
  <c r="M238" i="24" s="1"/>
  <c r="LO37" i="25"/>
  <c r="M237" i="24" s="1"/>
  <c r="M244" i="24" s="1"/>
  <c r="CG38" i="25"/>
  <c r="CG37" i="25"/>
  <c r="IZ41" i="25"/>
  <c r="I241" i="24" s="1"/>
  <c r="IZ42" i="25"/>
  <c r="I242" i="24" s="1"/>
  <c r="IT38" i="25"/>
  <c r="IT37" i="25"/>
  <c r="JC37" i="25"/>
  <c r="JC38" i="25"/>
  <c r="J124" i="24"/>
  <c r="I70" i="24"/>
  <c r="CG42" i="25"/>
  <c r="CG41" i="25"/>
  <c r="K123" i="24"/>
  <c r="J71" i="24"/>
  <c r="L71" i="24"/>
  <c r="EN38" i="25"/>
  <c r="EN37" i="25"/>
  <c r="H224" i="24"/>
  <c r="G161" i="24"/>
  <c r="IT41" i="25"/>
  <c r="IT42" i="25"/>
  <c r="G54" i="24"/>
  <c r="H161" i="24"/>
  <c r="G184" i="24"/>
  <c r="K70" i="24"/>
  <c r="G224" i="24"/>
  <c r="F71" i="24"/>
  <c r="I248" i="24" l="1"/>
  <c r="I249" i="24"/>
  <c r="L233" i="24"/>
  <c r="L247" i="24" s="1"/>
  <c r="G232" i="24"/>
  <c r="G246" i="24" s="1"/>
  <c r="G233" i="24"/>
  <c r="G247" i="24" s="1"/>
  <c r="K233" i="24"/>
  <c r="K247" i="24" s="1"/>
  <c r="I232" i="24"/>
  <c r="I246" i="24" s="1"/>
  <c r="K232" i="24"/>
  <c r="K246" i="24" s="1"/>
  <c r="H233" i="24"/>
  <c r="H247" i="24" s="1"/>
  <c r="L232" i="24"/>
  <c r="L246" i="24" s="1"/>
  <c r="I233" i="24"/>
  <c r="I247" i="24" s="1"/>
  <c r="M232" i="24"/>
  <c r="M246" i="24" s="1"/>
  <c r="J233" i="24"/>
  <c r="J247" i="24" s="1"/>
  <c r="K92" i="24"/>
  <c r="F233" i="24"/>
  <c r="F247" i="24" s="1"/>
  <c r="G115" i="24"/>
  <c r="F224" i="24"/>
  <c r="K115" i="24"/>
  <c r="J224" i="24"/>
  <c r="G31" i="24"/>
  <c r="G69" i="24" s="1"/>
  <c r="JE37" i="25"/>
  <c r="JE38" i="25"/>
  <c r="IS42" i="25"/>
  <c r="IS41" i="25"/>
  <c r="F161" i="24"/>
  <c r="EM38" i="25"/>
  <c r="EM37" i="25"/>
  <c r="L224" i="24"/>
  <c r="JE41" i="25"/>
  <c r="JE42" i="25"/>
  <c r="IS38" i="25"/>
  <c r="IS37" i="25"/>
  <c r="F54" i="24"/>
  <c r="M224" i="24"/>
  <c r="H54" i="24"/>
  <c r="F184" i="24"/>
  <c r="M161" i="24"/>
  <c r="L161" i="24"/>
  <c r="J161" i="24"/>
  <c r="K224" i="24"/>
  <c r="K161" i="24"/>
  <c r="K184" i="24"/>
  <c r="G92" i="24"/>
  <c r="H184" i="24"/>
  <c r="H115" i="24"/>
  <c r="K54" i="24"/>
  <c r="K31" i="24"/>
  <c r="F31" i="24"/>
  <c r="G122" i="24" l="1"/>
  <c r="G231" i="24" s="1"/>
  <c r="K122" i="24"/>
  <c r="F69" i="24"/>
  <c r="K69" i="24"/>
  <c r="F115" i="24"/>
  <c r="JD37" i="25"/>
  <c r="JD38" i="25"/>
  <c r="JD42" i="25"/>
  <c r="JD41" i="25"/>
  <c r="J92" i="24"/>
  <c r="L184" i="24"/>
  <c r="L54" i="24"/>
  <c r="H92" i="24"/>
  <c r="H122" i="24" s="1"/>
  <c r="H31" i="24"/>
  <c r="H69" i="24" s="1"/>
  <c r="L31" i="24"/>
  <c r="L92" i="24"/>
  <c r="L115" i="24"/>
  <c r="F92" i="24"/>
  <c r="L69" i="24" l="1"/>
  <c r="K231" i="24"/>
  <c r="K245" i="24" s="1"/>
  <c r="F122" i="24"/>
  <c r="F231" i="24" s="1"/>
  <c r="L122" i="24"/>
  <c r="J184" i="24"/>
  <c r="J54" i="24"/>
  <c r="I224" i="24"/>
  <c r="J115" i="24"/>
  <c r="J122" i="24" s="1"/>
  <c r="M54" i="24"/>
  <c r="I161" i="24"/>
  <c r="J31" i="24"/>
  <c r="G245" i="24"/>
  <c r="M31" i="24"/>
  <c r="M115" i="24"/>
  <c r="M184" i="24"/>
  <c r="M92" i="24"/>
  <c r="H231" i="24"/>
  <c r="H245" i="24" s="1"/>
  <c r="L231" i="24" l="1"/>
  <c r="L245" i="24" s="1"/>
  <c r="M122" i="24"/>
  <c r="F245" i="24"/>
  <c r="I54" i="24"/>
  <c r="J69" i="24"/>
  <c r="J231" i="24" s="1"/>
  <c r="I31" i="24"/>
  <c r="I115" i="24"/>
  <c r="I184" i="24"/>
  <c r="I92" i="24"/>
  <c r="M69" i="24"/>
  <c r="I122" i="24" l="1"/>
  <c r="M231" i="24"/>
  <c r="I69" i="24"/>
  <c r="J245" i="24"/>
  <c r="I231" i="24" l="1"/>
  <c r="M245" i="24"/>
  <c r="I245" i="24" l="1"/>
  <c r="AB16" i="25"/>
  <c r="AR16" i="25" s="1"/>
  <c r="AR37" i="25" s="1"/>
  <c r="AD37" i="25"/>
  <c r="K14" i="24" s="1"/>
  <c r="K30" i="24" s="1"/>
  <c r="K68" i="24" s="1"/>
  <c r="K230" i="24" s="1"/>
  <c r="K244" i="24" s="1"/>
  <c r="AB37" i="25" l="1"/>
  <c r="I14" i="24" s="1"/>
  <c r="I30" i="24" s="1"/>
  <c r="I68" i="24" s="1"/>
  <c r="I230" i="24" s="1"/>
  <c r="I244"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gunenkyo</author>
  </authors>
  <commentList>
    <comment ref="F14" authorId="0" shapeId="0" xr:uid="{00000000-0006-0000-0200-000001000000}">
      <text>
        <r>
          <rPr>
            <b/>
            <sz val="9"/>
            <color indexed="81"/>
            <rFont val="MS P ゴシック"/>
            <family val="3"/>
            <charset val="128"/>
          </rPr>
          <t>gunenkyo:</t>
        </r>
        <r>
          <rPr>
            <sz val="9"/>
            <color indexed="81"/>
            <rFont val="MS P ゴシック"/>
            <family val="3"/>
            <charset val="128"/>
          </rPr>
          <t xml:space="preserve">
実績時使用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02</author>
  </authors>
  <commentList>
    <comment ref="F9" authorId="0" shapeId="0" xr:uid="{00000000-0006-0000-0500-000001000000}">
      <text>
        <r>
          <rPr>
            <b/>
            <sz val="9"/>
            <color indexed="81"/>
            <rFont val="ＭＳ Ｐゴシック"/>
            <family val="3"/>
            <charset val="128"/>
          </rPr>
          <t>災害申請時は（随時）を選択する</t>
        </r>
      </text>
    </comment>
  </commentList>
</comments>
</file>

<file path=xl/sharedStrings.xml><?xml version="1.0" encoding="utf-8"?>
<sst xmlns="http://schemas.openxmlformats.org/spreadsheetml/2006/main" count="1493" uniqueCount="496">
  <si>
    <r>
      <rPr>
        <sz val="9"/>
        <color theme="1"/>
        <rFont val="ＭＳ ゴシック"/>
        <family val="3"/>
        <charset val="128"/>
      </rPr>
      <t>除税額</t>
    </r>
    <rPh sb="0" eb="1">
      <t>ショウジョ</t>
    </rPh>
    <rPh sb="1" eb="3">
      <t>ゼイガク</t>
    </rPh>
    <phoneticPr fontId="2"/>
  </si>
  <si>
    <r>
      <rPr>
        <sz val="9"/>
        <color theme="1"/>
        <rFont val="ＭＳ ゴシック"/>
        <family val="3"/>
        <charset val="128"/>
      </rPr>
      <t>うち補助金</t>
    </r>
    <rPh sb="2" eb="5">
      <t>ホジョキン</t>
    </rPh>
    <phoneticPr fontId="2"/>
  </si>
  <si>
    <r>
      <rPr>
        <sz val="10"/>
        <rFont val="ＭＳ ゴシック"/>
        <family val="3"/>
        <charset val="128"/>
      </rPr>
      <t>面積</t>
    </r>
    <rPh sb="0" eb="2">
      <t>メンセキ</t>
    </rPh>
    <phoneticPr fontId="2"/>
  </si>
  <si>
    <r>
      <rPr>
        <sz val="10"/>
        <rFont val="ＭＳ ゴシック"/>
        <family val="3"/>
        <charset val="128"/>
      </rPr>
      <t>㎡</t>
    </r>
    <phoneticPr fontId="2"/>
  </si>
  <si>
    <t>計画</t>
  </si>
  <si>
    <t>実績</t>
  </si>
  <si>
    <r>
      <rPr>
        <sz val="11"/>
        <color theme="1"/>
        <rFont val="ＭＳ ゴシック"/>
        <family val="3"/>
        <charset val="128"/>
      </rPr>
      <t>【合計一覧】</t>
    </r>
    <rPh sb="1" eb="3">
      <t>ゴウケイ</t>
    </rPh>
    <rPh sb="3" eb="5">
      <t>イチラン</t>
    </rPh>
    <phoneticPr fontId="2"/>
  </si>
  <si>
    <r>
      <rPr>
        <sz val="11"/>
        <color theme="1"/>
        <rFont val="ＭＳ ゴシック"/>
        <family val="3"/>
        <charset val="128"/>
      </rPr>
      <t>園地数</t>
    </r>
    <rPh sb="0" eb="2">
      <t>エンチ</t>
    </rPh>
    <rPh sb="2" eb="3">
      <t>カズ</t>
    </rPh>
    <phoneticPr fontId="2"/>
  </si>
  <si>
    <r>
      <rPr>
        <sz val="11"/>
        <color theme="1"/>
        <rFont val="ＭＳ ゴシック"/>
        <family val="3"/>
        <charset val="128"/>
      </rPr>
      <t>面積</t>
    </r>
    <rPh sb="0" eb="2">
      <t>メンセキ</t>
    </rPh>
    <phoneticPr fontId="2"/>
  </si>
  <si>
    <r>
      <rPr>
        <sz val="11"/>
        <color theme="1"/>
        <rFont val="ＭＳ ゴシック"/>
        <family val="3"/>
        <charset val="128"/>
      </rPr>
      <t>事業費</t>
    </r>
    <rPh sb="0" eb="3">
      <t>ジギョウヒ</t>
    </rPh>
    <phoneticPr fontId="2"/>
  </si>
  <si>
    <r>
      <rPr>
        <sz val="11"/>
        <color theme="1"/>
        <rFont val="ＭＳ ゴシック"/>
        <family val="3"/>
        <charset val="128"/>
      </rPr>
      <t>補助金</t>
    </r>
    <rPh sb="0" eb="2">
      <t>ホジョ</t>
    </rPh>
    <phoneticPr fontId="2"/>
  </si>
  <si>
    <r>
      <rPr>
        <sz val="11"/>
        <color theme="1"/>
        <rFont val="ＭＳ ゴシック"/>
        <family val="3"/>
        <charset val="128"/>
      </rPr>
      <t>消費税等</t>
    </r>
    <rPh sb="0" eb="3">
      <t>ショウヒゼイ</t>
    </rPh>
    <rPh sb="3" eb="4">
      <t>トウ</t>
    </rPh>
    <phoneticPr fontId="2"/>
  </si>
  <si>
    <r>
      <rPr>
        <sz val="9"/>
        <color theme="1"/>
        <rFont val="ＭＳ ゴシック"/>
        <family val="3"/>
        <charset val="128"/>
      </rPr>
      <t>初年度完了</t>
    </r>
    <rPh sb="0" eb="3">
      <t>ショネンド</t>
    </rPh>
    <rPh sb="3" eb="5">
      <t>カンリョウ</t>
    </rPh>
    <phoneticPr fontId="2"/>
  </si>
  <si>
    <r>
      <rPr>
        <sz val="9"/>
        <color theme="1"/>
        <rFont val="ＭＳ ゴシック"/>
        <family val="3"/>
        <charset val="128"/>
      </rPr>
      <t>次年度完了</t>
    </r>
    <rPh sb="0" eb="3">
      <t>ジネンド</t>
    </rPh>
    <rPh sb="3" eb="5">
      <t>カンリョウ</t>
    </rPh>
    <phoneticPr fontId="2"/>
  </si>
  <si>
    <r>
      <rPr>
        <sz val="11"/>
        <color theme="1"/>
        <rFont val="ＭＳ ゴシック"/>
        <family val="3"/>
        <charset val="128"/>
      </rPr>
      <t>㎡</t>
    </r>
  </si>
  <si>
    <r>
      <rPr>
        <sz val="11"/>
        <color theme="1"/>
        <rFont val="ＭＳ ゴシック"/>
        <family val="3"/>
        <charset val="128"/>
      </rPr>
      <t>円</t>
    </r>
    <rPh sb="0" eb="1">
      <t>エン</t>
    </rPh>
    <phoneticPr fontId="2"/>
  </si>
  <si>
    <r>
      <t>(</t>
    </r>
    <r>
      <rPr>
        <sz val="9"/>
        <color theme="1"/>
        <rFont val="ＭＳ ゴシック"/>
        <family val="3"/>
        <charset val="128"/>
      </rPr>
      <t>予定</t>
    </r>
    <r>
      <rPr>
        <sz val="9"/>
        <color theme="1"/>
        <rFont val="Lucida Sans"/>
        <family val="2"/>
      </rPr>
      <t>)</t>
    </r>
    <r>
      <rPr>
        <sz val="9"/>
        <color theme="1"/>
        <rFont val="ＭＳ ゴシック"/>
        <family val="3"/>
        <charset val="128"/>
      </rPr>
      <t>分　円</t>
    </r>
    <rPh sb="6" eb="7">
      <t>エン</t>
    </rPh>
    <phoneticPr fontId="2"/>
  </si>
  <si>
    <r>
      <rPr>
        <sz val="9"/>
        <color theme="1"/>
        <rFont val="ＭＳ ゴシック"/>
        <family val="3"/>
        <charset val="128"/>
      </rPr>
      <t>円</t>
    </r>
    <rPh sb="0" eb="1">
      <t>エン</t>
    </rPh>
    <phoneticPr fontId="2"/>
  </si>
  <si>
    <r>
      <rPr>
        <sz val="11"/>
        <color theme="1"/>
        <rFont val="ＭＳ ゴシック"/>
        <family val="3"/>
        <charset val="128"/>
      </rPr>
      <t>実績</t>
    </r>
    <rPh sb="0" eb="2">
      <t>ジッセキ</t>
    </rPh>
    <phoneticPr fontId="2"/>
  </si>
  <si>
    <r>
      <rPr>
        <sz val="11"/>
        <color theme="1"/>
        <rFont val="ＭＳ ゴシック"/>
        <family val="3"/>
        <charset val="128"/>
      </rPr>
      <t>（小計）</t>
    </r>
    <rPh sb="1" eb="3">
      <t>ショウケイ</t>
    </rPh>
    <phoneticPr fontId="2"/>
  </si>
  <si>
    <r>
      <rPr>
        <sz val="11"/>
        <color theme="1"/>
        <rFont val="ＭＳ ゴシック"/>
        <family val="3"/>
        <charset val="128"/>
      </rPr>
      <t>整備事業小計</t>
    </r>
    <rPh sb="0" eb="2">
      <t>セイビ</t>
    </rPh>
    <rPh sb="2" eb="4">
      <t>ジギョウ</t>
    </rPh>
    <rPh sb="4" eb="6">
      <t>ショウケイ</t>
    </rPh>
    <phoneticPr fontId="2"/>
  </si>
  <si>
    <r>
      <rPr>
        <sz val="11"/>
        <color theme="1"/>
        <rFont val="ＭＳ ゴシック"/>
        <family val="3"/>
        <charset val="128"/>
      </rPr>
      <t>合計（整備＋未収益）</t>
    </r>
    <rPh sb="0" eb="2">
      <t>ゴウケイ</t>
    </rPh>
    <rPh sb="3" eb="5">
      <t>セイビ</t>
    </rPh>
    <rPh sb="6" eb="9">
      <t>ミシュウエキ</t>
    </rPh>
    <phoneticPr fontId="2"/>
  </si>
  <si>
    <r>
      <rPr>
        <sz val="10"/>
        <rFont val="ＭＳ ゴシック"/>
        <family val="3"/>
        <charset val="128"/>
      </rPr>
      <t>年度区分</t>
    </r>
    <rPh sb="0" eb="2">
      <t>ネンド</t>
    </rPh>
    <rPh sb="2" eb="4">
      <t>クブン</t>
    </rPh>
    <phoneticPr fontId="2"/>
  </si>
  <si>
    <r>
      <rPr>
        <sz val="10"/>
        <rFont val="ＭＳ ゴシック"/>
        <family val="3"/>
        <charset val="128"/>
      </rPr>
      <t>都道府県</t>
    </r>
    <rPh sb="0" eb="4">
      <t>トドウフケン</t>
    </rPh>
    <phoneticPr fontId="2"/>
  </si>
  <si>
    <r>
      <rPr>
        <sz val="10"/>
        <rFont val="ＭＳ ゴシック"/>
        <family val="3"/>
        <charset val="128"/>
      </rPr>
      <t>園地番号</t>
    </r>
    <rPh sb="0" eb="2">
      <t>エンチ</t>
    </rPh>
    <rPh sb="2" eb="4">
      <t>バンゴウ</t>
    </rPh>
    <phoneticPr fontId="2"/>
  </si>
  <si>
    <r>
      <rPr>
        <sz val="10"/>
        <rFont val="ＭＳ ゴシック"/>
        <family val="3"/>
        <charset val="128"/>
      </rPr>
      <t>転換元（現況）</t>
    </r>
    <rPh sb="0" eb="2">
      <t>テンカン</t>
    </rPh>
    <rPh sb="2" eb="3">
      <t>モト</t>
    </rPh>
    <rPh sb="4" eb="6">
      <t>ゲンキョウ</t>
    </rPh>
    <phoneticPr fontId="2"/>
  </si>
  <si>
    <r>
      <rPr>
        <sz val="10"/>
        <rFont val="ＭＳ ゴシック"/>
        <family val="3"/>
        <charset val="128"/>
      </rPr>
      <t>転換先</t>
    </r>
    <rPh sb="0" eb="2">
      <t>テンカン</t>
    </rPh>
    <rPh sb="2" eb="3">
      <t>サキ</t>
    </rPh>
    <phoneticPr fontId="2"/>
  </si>
  <si>
    <r>
      <rPr>
        <sz val="10"/>
        <rFont val="ＭＳ ゴシック"/>
        <family val="3"/>
        <charset val="128"/>
      </rPr>
      <t>完了区分</t>
    </r>
    <rPh sb="0" eb="2">
      <t>カンリョウ</t>
    </rPh>
    <rPh sb="2" eb="4">
      <t>クブン</t>
    </rPh>
    <phoneticPr fontId="2"/>
  </si>
  <si>
    <r>
      <rPr>
        <sz val="10"/>
        <rFont val="ＭＳ ゴシック"/>
        <family val="3"/>
        <charset val="128"/>
      </rPr>
      <t xml:space="preserve">備考
</t>
    </r>
    <r>
      <rPr>
        <sz val="9"/>
        <rFont val="ＭＳ ゴシック"/>
        <family val="3"/>
        <charset val="128"/>
      </rPr>
      <t>（自然災害等）</t>
    </r>
    <rPh sb="0" eb="2">
      <t>ビコウ</t>
    </rPh>
    <rPh sb="4" eb="6">
      <t>シゼン</t>
    </rPh>
    <rPh sb="6" eb="8">
      <t>サイガイ</t>
    </rPh>
    <rPh sb="8" eb="9">
      <t>トウ</t>
    </rPh>
    <phoneticPr fontId="2"/>
  </si>
  <si>
    <r>
      <rPr>
        <sz val="10"/>
        <rFont val="ＭＳ ゴシック"/>
        <family val="3"/>
        <charset val="128"/>
      </rPr>
      <t>品目</t>
    </r>
    <rPh sb="0" eb="2">
      <t>ヒンモク</t>
    </rPh>
    <phoneticPr fontId="2"/>
  </si>
  <si>
    <r>
      <rPr>
        <sz val="10"/>
        <rFont val="ＭＳ ゴシック"/>
        <family val="3"/>
        <charset val="128"/>
      </rPr>
      <t>品種</t>
    </r>
    <rPh sb="0" eb="2">
      <t>ヒンシュ</t>
    </rPh>
    <phoneticPr fontId="2"/>
  </si>
  <si>
    <r>
      <rPr>
        <sz val="10"/>
        <rFont val="ＭＳ ゴシック"/>
        <family val="3"/>
        <charset val="128"/>
      </rPr>
      <t>（栽培区分）</t>
    </r>
    <rPh sb="1" eb="3">
      <t>サイバイ</t>
    </rPh>
    <rPh sb="3" eb="5">
      <t>クブン</t>
    </rPh>
    <phoneticPr fontId="2"/>
  </si>
  <si>
    <r>
      <rPr>
        <sz val="10"/>
        <rFont val="ＭＳ ゴシック"/>
        <family val="3"/>
        <charset val="128"/>
      </rPr>
      <t>小規模園地整備　計</t>
    </r>
    <rPh sb="0" eb="7">
      <t>ショウキボエンチセイビ</t>
    </rPh>
    <rPh sb="8" eb="9">
      <t>ケイ</t>
    </rPh>
    <phoneticPr fontId="2"/>
  </si>
  <si>
    <r>
      <rPr>
        <sz val="10"/>
        <rFont val="ＭＳ ゴシック"/>
        <family val="3"/>
        <charset val="128"/>
      </rPr>
      <t>未収益期間支援事業分</t>
    </r>
    <rPh sb="0" eb="3">
      <t>ミシュウエキ</t>
    </rPh>
    <rPh sb="3" eb="5">
      <t>キカン</t>
    </rPh>
    <rPh sb="5" eb="7">
      <t>シエン</t>
    </rPh>
    <rPh sb="7" eb="9">
      <t>ジギョウ</t>
    </rPh>
    <rPh sb="9" eb="10">
      <t>ブン</t>
    </rPh>
    <phoneticPr fontId="2"/>
  </si>
  <si>
    <r>
      <rPr>
        <sz val="10"/>
        <rFont val="ＭＳ ゴシック"/>
        <family val="3"/>
        <charset val="128"/>
      </rPr>
      <t>植栽</t>
    </r>
    <rPh sb="0" eb="2">
      <t>ショクサイ</t>
    </rPh>
    <phoneticPr fontId="2"/>
  </si>
  <si>
    <r>
      <t>(</t>
    </r>
    <r>
      <rPr>
        <sz val="8"/>
        <rFont val="ＭＳ ゴシック"/>
        <family val="3"/>
        <charset val="128"/>
      </rPr>
      <t>参考</t>
    </r>
    <r>
      <rPr>
        <sz val="8"/>
        <rFont val="Lucida Sans"/>
        <family val="2"/>
      </rPr>
      <t>)</t>
    </r>
    <r>
      <rPr>
        <sz val="8"/>
        <rFont val="ＭＳ ゴシック"/>
        <family val="3"/>
        <charset val="128"/>
      </rPr>
      <t>改植及び新植の場合：下限本数</t>
    </r>
    <r>
      <rPr>
        <sz val="8"/>
        <rFont val="Lucida Sans"/>
        <family val="2"/>
      </rPr>
      <t>(</t>
    </r>
    <r>
      <rPr>
        <sz val="8"/>
        <rFont val="ＭＳ ゴシック"/>
        <family val="3"/>
        <charset val="128"/>
      </rPr>
      <t>本</t>
    </r>
    <r>
      <rPr>
        <sz val="8"/>
        <rFont val="Lucida Sans"/>
        <family val="2"/>
      </rPr>
      <t>/10a)</t>
    </r>
    <rPh sb="1" eb="3">
      <t>サンコウ</t>
    </rPh>
    <rPh sb="4" eb="6">
      <t>カイショク</t>
    </rPh>
    <rPh sb="6" eb="7">
      <t>オヨ</t>
    </rPh>
    <rPh sb="8" eb="10">
      <t>シンショク</t>
    </rPh>
    <rPh sb="11" eb="13">
      <t>バアイ</t>
    </rPh>
    <rPh sb="14" eb="16">
      <t>カゲン</t>
    </rPh>
    <rPh sb="16" eb="18">
      <t>ホンスウ</t>
    </rPh>
    <rPh sb="19" eb="20">
      <t>ホン</t>
    </rPh>
    <phoneticPr fontId="2"/>
  </si>
  <si>
    <r>
      <rPr>
        <sz val="10"/>
        <rFont val="ＭＳ ゴシック"/>
        <family val="3"/>
        <charset val="128"/>
      </rPr>
      <t>（初年度・次年度）</t>
    </r>
    <rPh sb="1" eb="4">
      <t>ショネンド</t>
    </rPh>
    <rPh sb="5" eb="8">
      <t>ジネンド</t>
    </rPh>
    <phoneticPr fontId="2"/>
  </si>
  <si>
    <r>
      <rPr>
        <sz val="10"/>
        <rFont val="ＭＳ ゴシック"/>
        <family val="3"/>
        <charset val="128"/>
      </rPr>
      <t>（高接）</t>
    </r>
    <rPh sb="1" eb="3">
      <t>タカツ</t>
    </rPh>
    <phoneticPr fontId="2"/>
  </si>
  <si>
    <r>
      <rPr>
        <sz val="10"/>
        <rFont val="ＭＳ ゴシック"/>
        <family val="3"/>
        <charset val="128"/>
      </rPr>
      <t>（用水・かん水施設の整備）</t>
    </r>
    <phoneticPr fontId="2"/>
  </si>
  <si>
    <r>
      <rPr>
        <sz val="10"/>
        <rFont val="ＭＳ ゴシック"/>
        <family val="3"/>
        <charset val="128"/>
      </rPr>
      <t>（園地管理軌道施設の整備）</t>
    </r>
    <phoneticPr fontId="2"/>
  </si>
  <si>
    <r>
      <rPr>
        <sz val="10"/>
        <rFont val="ＭＳ ゴシック"/>
        <family val="3"/>
        <charset val="128"/>
      </rPr>
      <t>（防霜施設の整備）</t>
    </r>
    <phoneticPr fontId="2"/>
  </si>
  <si>
    <r>
      <rPr>
        <sz val="10"/>
        <rFont val="ＭＳ ゴシック"/>
        <family val="3"/>
        <charset val="128"/>
      </rPr>
      <t>（防風施設の整備）</t>
    </r>
    <phoneticPr fontId="2"/>
  </si>
  <si>
    <r>
      <rPr>
        <sz val="10"/>
        <rFont val="ＭＳ ゴシック"/>
        <family val="3"/>
        <charset val="128"/>
      </rPr>
      <t>整備事業分計</t>
    </r>
    <rPh sb="0" eb="2">
      <t>セイビ</t>
    </rPh>
    <rPh sb="2" eb="4">
      <t>ジギョウ</t>
    </rPh>
    <rPh sb="4" eb="5">
      <t>ブン</t>
    </rPh>
    <rPh sb="5" eb="6">
      <t>ケイ</t>
    </rPh>
    <phoneticPr fontId="2"/>
  </si>
  <si>
    <r>
      <rPr>
        <sz val="10"/>
        <rFont val="ＭＳ ゴシック"/>
        <family val="3"/>
        <charset val="128"/>
      </rPr>
      <t>事業量　（本）</t>
    </r>
    <phoneticPr fontId="2"/>
  </si>
  <si>
    <r>
      <rPr>
        <sz val="10"/>
        <rFont val="ＭＳ ゴシック"/>
        <family val="3"/>
        <charset val="128"/>
      </rPr>
      <t>単価</t>
    </r>
    <rPh sb="0" eb="2">
      <t>タンカ</t>
    </rPh>
    <phoneticPr fontId="2"/>
  </si>
  <si>
    <r>
      <rPr>
        <sz val="10"/>
        <rFont val="ＭＳ ゴシック"/>
        <family val="3"/>
        <charset val="128"/>
      </rPr>
      <t>園地数</t>
    </r>
    <rPh sb="0" eb="2">
      <t>エンチ</t>
    </rPh>
    <rPh sb="2" eb="3">
      <t>スウ</t>
    </rPh>
    <phoneticPr fontId="2"/>
  </si>
  <si>
    <r>
      <rPr>
        <sz val="10"/>
        <rFont val="ＭＳ ゴシック"/>
        <family val="3"/>
        <charset val="128"/>
      </rPr>
      <t>事業費</t>
    </r>
    <rPh sb="0" eb="3">
      <t>ジギョウヒ</t>
    </rPh>
    <phoneticPr fontId="2"/>
  </si>
  <si>
    <r>
      <rPr>
        <sz val="10"/>
        <rFont val="ＭＳ ゴシック"/>
        <family val="3"/>
        <charset val="128"/>
      </rPr>
      <t>補助金</t>
    </r>
    <rPh sb="0" eb="2">
      <t>ホジョ</t>
    </rPh>
    <phoneticPr fontId="2"/>
  </si>
  <si>
    <r>
      <rPr>
        <sz val="10"/>
        <rFont val="ＭＳ ゴシック"/>
        <family val="3"/>
        <charset val="128"/>
      </rPr>
      <t>事業費</t>
    </r>
    <phoneticPr fontId="2"/>
  </si>
  <si>
    <r>
      <rPr>
        <sz val="10"/>
        <rFont val="ＭＳ ゴシック"/>
        <family val="3"/>
        <charset val="128"/>
      </rPr>
      <t>事業量</t>
    </r>
    <phoneticPr fontId="2"/>
  </si>
  <si>
    <r>
      <rPr>
        <sz val="10"/>
        <rFont val="ＭＳ ゴシック"/>
        <family val="3"/>
        <charset val="128"/>
      </rPr>
      <t>密度</t>
    </r>
    <rPh sb="0" eb="2">
      <t>ミツド</t>
    </rPh>
    <phoneticPr fontId="2"/>
  </si>
  <si>
    <r>
      <rPr>
        <sz val="10"/>
        <rFont val="ＭＳ ゴシック"/>
        <family val="3"/>
        <charset val="128"/>
      </rPr>
      <t>定額</t>
    </r>
    <rPh sb="0" eb="2">
      <t>テイガク</t>
    </rPh>
    <phoneticPr fontId="2"/>
  </si>
  <si>
    <r>
      <rPr>
        <sz val="10"/>
        <rFont val="ＭＳ ゴシック"/>
        <family val="3"/>
        <charset val="128"/>
      </rPr>
      <t>定率</t>
    </r>
    <rPh sb="0" eb="2">
      <t>テイリツ</t>
    </rPh>
    <phoneticPr fontId="2"/>
  </si>
  <si>
    <r>
      <rPr>
        <sz val="10"/>
        <rFont val="ＭＳ ゴシック"/>
        <family val="3"/>
        <charset val="128"/>
      </rPr>
      <t>合計</t>
    </r>
    <rPh sb="0" eb="2">
      <t>ゴウケイ</t>
    </rPh>
    <phoneticPr fontId="2"/>
  </si>
  <si>
    <r>
      <rPr>
        <sz val="10"/>
        <rFont val="ＭＳ ゴシック"/>
        <family val="3"/>
        <charset val="128"/>
      </rPr>
      <t>合計</t>
    </r>
  </si>
  <si>
    <r>
      <rPr>
        <sz val="9"/>
        <rFont val="ＭＳ ゴシック"/>
        <family val="3"/>
        <charset val="128"/>
      </rPr>
      <t>初年度完了</t>
    </r>
    <r>
      <rPr>
        <sz val="9"/>
        <rFont val="Lucida Sans"/>
        <family val="2"/>
      </rPr>
      <t>(</t>
    </r>
    <r>
      <rPr>
        <sz val="9"/>
        <rFont val="ＭＳ ゴシック"/>
        <family val="3"/>
        <charset val="128"/>
      </rPr>
      <t>予定</t>
    </r>
    <r>
      <rPr>
        <sz val="9"/>
        <rFont val="Lucida Sans"/>
        <family val="2"/>
      </rPr>
      <t>)</t>
    </r>
    <r>
      <rPr>
        <sz val="9"/>
        <rFont val="ＭＳ ゴシック"/>
        <family val="3"/>
        <charset val="128"/>
      </rPr>
      <t>分</t>
    </r>
    <rPh sb="0" eb="3">
      <t>ショネンド</t>
    </rPh>
    <rPh sb="3" eb="5">
      <t>カンリョウ</t>
    </rPh>
    <rPh sb="6" eb="8">
      <t>ヨテイ</t>
    </rPh>
    <rPh sb="9" eb="10">
      <t>ブン</t>
    </rPh>
    <phoneticPr fontId="2"/>
  </si>
  <si>
    <r>
      <rPr>
        <sz val="9"/>
        <rFont val="ＭＳ ゴシック"/>
        <family val="3"/>
        <charset val="128"/>
      </rPr>
      <t>次年度完了</t>
    </r>
    <r>
      <rPr>
        <sz val="9"/>
        <rFont val="Lucida Sans"/>
        <family val="2"/>
      </rPr>
      <t>(</t>
    </r>
    <r>
      <rPr>
        <sz val="9"/>
        <rFont val="ＭＳ ゴシック"/>
        <family val="3"/>
        <charset val="128"/>
      </rPr>
      <t>予定</t>
    </r>
    <r>
      <rPr>
        <sz val="9"/>
        <rFont val="Lucida Sans"/>
        <family val="2"/>
      </rPr>
      <t>)</t>
    </r>
    <r>
      <rPr>
        <sz val="9"/>
        <rFont val="ＭＳ ゴシック"/>
        <family val="3"/>
        <charset val="128"/>
      </rPr>
      <t>分</t>
    </r>
    <rPh sb="0" eb="3">
      <t>ジネンド</t>
    </rPh>
    <rPh sb="3" eb="5">
      <t>カンリョウ</t>
    </rPh>
    <rPh sb="6" eb="8">
      <t>ヨテイ</t>
    </rPh>
    <rPh sb="9" eb="10">
      <t>ブン</t>
    </rPh>
    <phoneticPr fontId="2"/>
  </si>
  <si>
    <r>
      <rPr>
        <sz val="9"/>
        <rFont val="ＭＳ ゴシック"/>
        <family val="3"/>
        <charset val="128"/>
      </rPr>
      <t>除税額</t>
    </r>
    <rPh sb="0" eb="1">
      <t>ショウジョ</t>
    </rPh>
    <rPh sb="1" eb="3">
      <t>ゼイガク</t>
    </rPh>
    <phoneticPr fontId="2"/>
  </si>
  <si>
    <r>
      <rPr>
        <sz val="9"/>
        <rFont val="ＭＳ ゴシック"/>
        <family val="3"/>
        <charset val="128"/>
      </rPr>
      <t>うち補助金</t>
    </r>
    <rPh sb="2" eb="5">
      <t>ホジョキン</t>
    </rPh>
    <phoneticPr fontId="2"/>
  </si>
  <si>
    <r>
      <rPr>
        <sz val="10"/>
        <rFont val="ＭＳ ゴシック"/>
        <family val="3"/>
        <charset val="128"/>
      </rPr>
      <t>年度</t>
    </r>
    <rPh sb="0" eb="2">
      <t>ネンド</t>
    </rPh>
    <phoneticPr fontId="2"/>
  </si>
  <si>
    <r>
      <rPr>
        <sz val="10"/>
        <rFont val="ＭＳ ゴシック"/>
        <family val="3"/>
        <charset val="128"/>
      </rPr>
      <t>次</t>
    </r>
    <rPh sb="0" eb="1">
      <t>ジ</t>
    </rPh>
    <phoneticPr fontId="2"/>
  </si>
  <si>
    <r>
      <rPr>
        <sz val="10"/>
        <rFont val="ＭＳ ゴシック"/>
        <family val="3"/>
        <charset val="128"/>
      </rPr>
      <t>円</t>
    </r>
    <r>
      <rPr>
        <sz val="10"/>
        <rFont val="Lucida Sans"/>
        <family val="2"/>
      </rPr>
      <t>/</t>
    </r>
    <r>
      <rPr>
        <sz val="10"/>
        <rFont val="ＭＳ ゴシック"/>
        <family val="3"/>
        <charset val="128"/>
      </rPr>
      <t>㎡</t>
    </r>
    <rPh sb="0" eb="1">
      <t>エン</t>
    </rPh>
    <phoneticPr fontId="2"/>
  </si>
  <si>
    <r>
      <rPr>
        <sz val="10"/>
        <rFont val="ＭＳ ゴシック"/>
        <family val="3"/>
        <charset val="128"/>
      </rPr>
      <t>円</t>
    </r>
  </si>
  <si>
    <r>
      <rPr>
        <sz val="10"/>
        <rFont val="ＭＳ ゴシック"/>
        <family val="3"/>
        <charset val="128"/>
      </rPr>
      <t>円</t>
    </r>
    <rPh sb="0" eb="1">
      <t>エン</t>
    </rPh>
    <phoneticPr fontId="2"/>
  </si>
  <si>
    <r>
      <rPr>
        <sz val="10"/>
        <rFont val="ＭＳ ゴシック"/>
        <family val="3"/>
        <charset val="128"/>
      </rPr>
      <t>果樹未収益期間支援事業対象者確認欄</t>
    </r>
    <rPh sb="0" eb="2">
      <t>カジュ</t>
    </rPh>
    <rPh sb="2" eb="5">
      <t>ミシュウエキ</t>
    </rPh>
    <rPh sb="5" eb="7">
      <t>キカン</t>
    </rPh>
    <rPh sb="7" eb="9">
      <t>シエン</t>
    </rPh>
    <rPh sb="9" eb="11">
      <t>ジギョウ</t>
    </rPh>
    <rPh sb="11" eb="13">
      <t>タイショウ</t>
    </rPh>
    <rPh sb="13" eb="14">
      <t>シャ</t>
    </rPh>
    <rPh sb="14" eb="16">
      <t>カクニン</t>
    </rPh>
    <rPh sb="16" eb="17">
      <t>ラン</t>
    </rPh>
    <phoneticPr fontId="2"/>
  </si>
  <si>
    <t>面積</t>
    <rPh sb="0" eb="2">
      <t>メンセキ</t>
    </rPh>
    <phoneticPr fontId="2"/>
  </si>
  <si>
    <r>
      <rPr>
        <sz val="10"/>
        <rFont val="ＭＳ Ｐゴシック"/>
        <family val="3"/>
        <charset val="128"/>
      </rPr>
      <t>園内道</t>
    </r>
    <r>
      <rPr>
        <sz val="10"/>
        <rFont val="Lucida Sans"/>
        <family val="2"/>
      </rPr>
      <t>G</t>
    </r>
    <rPh sb="0" eb="2">
      <t>エンナイ</t>
    </rPh>
    <rPh sb="2" eb="3">
      <t>ミチ</t>
    </rPh>
    <phoneticPr fontId="2"/>
  </si>
  <si>
    <r>
      <rPr>
        <sz val="10"/>
        <rFont val="ＭＳ Ｐゴシック"/>
        <family val="3"/>
        <charset val="128"/>
      </rPr>
      <t>傾斜緩和</t>
    </r>
    <r>
      <rPr>
        <sz val="10"/>
        <rFont val="Lucida Sans"/>
        <family val="2"/>
      </rPr>
      <t>G</t>
    </r>
    <rPh sb="0" eb="2">
      <t>ケイシャ</t>
    </rPh>
    <rPh sb="2" eb="4">
      <t>カンワ</t>
    </rPh>
    <phoneticPr fontId="2"/>
  </si>
  <si>
    <r>
      <rPr>
        <sz val="10"/>
        <rFont val="ＭＳ Ｐゴシック"/>
        <family val="3"/>
        <charset val="128"/>
      </rPr>
      <t>土壌土層</t>
    </r>
    <r>
      <rPr>
        <sz val="10"/>
        <rFont val="Lucida Sans"/>
        <family val="2"/>
      </rPr>
      <t>G</t>
    </r>
    <rPh sb="0" eb="2">
      <t>ドジョウ</t>
    </rPh>
    <rPh sb="2" eb="4">
      <t>ドソウ</t>
    </rPh>
    <phoneticPr fontId="2"/>
  </si>
  <si>
    <r>
      <rPr>
        <sz val="10"/>
        <rFont val="ＭＳ Ｐゴシック"/>
        <family val="3"/>
        <charset val="128"/>
      </rPr>
      <t>排水路</t>
    </r>
    <r>
      <rPr>
        <sz val="10"/>
        <rFont val="Lucida Sans"/>
        <family val="2"/>
      </rPr>
      <t>G</t>
    </r>
    <rPh sb="0" eb="3">
      <t>ハイスイロ</t>
    </rPh>
    <phoneticPr fontId="2"/>
  </si>
  <si>
    <r>
      <rPr>
        <sz val="10"/>
        <rFont val="ＭＳ Ｐゴシック"/>
        <family val="3"/>
        <charset val="128"/>
      </rPr>
      <t>小規模計</t>
    </r>
    <r>
      <rPr>
        <sz val="10"/>
        <rFont val="Lucida Sans"/>
        <family val="2"/>
      </rPr>
      <t>G</t>
    </r>
    <rPh sb="0" eb="1">
      <t>コ</t>
    </rPh>
    <rPh sb="1" eb="3">
      <t>キボ</t>
    </rPh>
    <rPh sb="3" eb="4">
      <t>ケイ</t>
    </rPh>
    <phoneticPr fontId="2"/>
  </si>
  <si>
    <r>
      <rPr>
        <sz val="10"/>
        <rFont val="ＭＳ Ｐゴシック"/>
        <family val="3"/>
        <charset val="128"/>
      </rPr>
      <t>用水かん水</t>
    </r>
    <r>
      <rPr>
        <sz val="10"/>
        <rFont val="Lucida Sans"/>
        <family val="2"/>
      </rPr>
      <t>G</t>
    </r>
    <rPh sb="0" eb="2">
      <t>ヨウスイ</t>
    </rPh>
    <rPh sb="4" eb="5">
      <t>スイ</t>
    </rPh>
    <phoneticPr fontId="2"/>
  </si>
  <si>
    <r>
      <rPr>
        <sz val="10"/>
        <rFont val="ＭＳ Ｐゴシック"/>
        <family val="3"/>
        <charset val="128"/>
      </rPr>
      <t>園地軌道</t>
    </r>
    <r>
      <rPr>
        <sz val="10"/>
        <rFont val="Lucida Sans"/>
        <family val="2"/>
      </rPr>
      <t>G</t>
    </r>
    <rPh sb="0" eb="2">
      <t>エンチ</t>
    </rPh>
    <rPh sb="2" eb="4">
      <t>キドウ</t>
    </rPh>
    <phoneticPr fontId="2"/>
  </si>
  <si>
    <r>
      <rPr>
        <sz val="10"/>
        <rFont val="ＭＳ Ｐゴシック"/>
        <family val="3"/>
        <charset val="128"/>
      </rPr>
      <t>防霜設備</t>
    </r>
    <r>
      <rPr>
        <sz val="10"/>
        <rFont val="Lucida Sans"/>
        <family val="2"/>
      </rPr>
      <t>G</t>
    </r>
    <rPh sb="0" eb="2">
      <t>ボウソウ</t>
    </rPh>
    <rPh sb="2" eb="4">
      <t>セツビ</t>
    </rPh>
    <phoneticPr fontId="2"/>
  </si>
  <si>
    <r>
      <rPr>
        <sz val="10"/>
        <rFont val="ＭＳ Ｐゴシック"/>
        <family val="3"/>
        <charset val="128"/>
      </rPr>
      <t>防風設備</t>
    </r>
    <r>
      <rPr>
        <sz val="10"/>
        <rFont val="Lucida Sans"/>
        <family val="2"/>
      </rPr>
      <t>G</t>
    </r>
    <rPh sb="0" eb="2">
      <t>ボウフウ</t>
    </rPh>
    <rPh sb="2" eb="4">
      <t>セツビ</t>
    </rPh>
    <phoneticPr fontId="2"/>
  </si>
  <si>
    <r>
      <rPr>
        <sz val="10"/>
        <rFont val="ＭＳ Ｐゴシック"/>
        <family val="3"/>
        <charset val="128"/>
      </rPr>
      <t>税：かん水</t>
    </r>
    <r>
      <rPr>
        <sz val="10"/>
        <rFont val="Lucida Sans"/>
        <family val="2"/>
      </rPr>
      <t>G</t>
    </r>
    <rPh sb="0" eb="1">
      <t>ゼイ</t>
    </rPh>
    <rPh sb="4" eb="5">
      <t>スイ</t>
    </rPh>
    <phoneticPr fontId="2"/>
  </si>
  <si>
    <r>
      <rPr>
        <sz val="10"/>
        <rFont val="ＭＳ Ｐゴシック"/>
        <family val="3"/>
        <charset val="128"/>
      </rPr>
      <t>税：軌道</t>
    </r>
    <r>
      <rPr>
        <sz val="10"/>
        <rFont val="Lucida Sans"/>
        <family val="2"/>
      </rPr>
      <t>G</t>
    </r>
    <rPh sb="0" eb="1">
      <t>ゼイ</t>
    </rPh>
    <rPh sb="2" eb="4">
      <t>キドウ</t>
    </rPh>
    <phoneticPr fontId="2"/>
  </si>
  <si>
    <r>
      <rPr>
        <sz val="10"/>
        <rFont val="ＭＳ Ｐゴシック"/>
        <family val="3"/>
        <charset val="128"/>
      </rPr>
      <t>税：防霜</t>
    </r>
    <r>
      <rPr>
        <sz val="10"/>
        <rFont val="Lucida Sans"/>
        <family val="2"/>
      </rPr>
      <t>G</t>
    </r>
    <rPh sb="0" eb="1">
      <t>ゼイ</t>
    </rPh>
    <rPh sb="2" eb="4">
      <t>ボウソウ</t>
    </rPh>
    <phoneticPr fontId="2"/>
  </si>
  <si>
    <r>
      <rPr>
        <sz val="10"/>
        <rFont val="ＭＳ Ｐゴシック"/>
        <family val="3"/>
        <charset val="128"/>
      </rPr>
      <t>税：防風</t>
    </r>
    <r>
      <rPr>
        <sz val="10"/>
        <rFont val="Lucida Sans"/>
        <family val="2"/>
      </rPr>
      <t>G</t>
    </r>
    <rPh sb="0" eb="1">
      <t>ゼイ</t>
    </rPh>
    <rPh sb="2" eb="4">
      <t>ボウフウ</t>
    </rPh>
    <phoneticPr fontId="2"/>
  </si>
  <si>
    <r>
      <rPr>
        <sz val="10"/>
        <rFont val="ＭＳ ゴシック"/>
        <family val="2"/>
        <charset val="128"/>
      </rPr>
      <t>選択</t>
    </r>
    <rPh sb="0" eb="2">
      <t>センタク</t>
    </rPh>
    <phoneticPr fontId="2"/>
  </si>
  <si>
    <r>
      <rPr>
        <sz val="14"/>
        <rFont val="ＭＳ Ｐゴシック"/>
        <family val="3"/>
        <charset val="128"/>
      </rPr>
      <t>次</t>
    </r>
    <rPh sb="0" eb="1">
      <t>ツギ</t>
    </rPh>
    <phoneticPr fontId="2"/>
  </si>
  <si>
    <r>
      <rPr>
        <sz val="14"/>
        <rFont val="ＭＳ Ｐゴシック"/>
        <family val="3"/>
        <charset val="128"/>
      </rPr>
      <t>年度</t>
    </r>
    <rPh sb="0" eb="2">
      <t>ネンド</t>
    </rPh>
    <phoneticPr fontId="2"/>
  </si>
  <si>
    <r>
      <rPr>
        <sz val="11"/>
        <rFont val="ＭＳ 明朝"/>
        <family val="2"/>
        <charset val="128"/>
      </rPr>
      <t>備考</t>
    </r>
    <rPh sb="0" eb="2">
      <t>ビコウ</t>
    </rPh>
    <phoneticPr fontId="2"/>
  </si>
  <si>
    <r>
      <rPr>
        <sz val="11"/>
        <color theme="1"/>
        <rFont val="ＭＳ ゴシック"/>
        <family val="3"/>
        <charset val="128"/>
      </rPr>
      <t>計画</t>
    </r>
    <rPh sb="0" eb="2">
      <t>ケイカク</t>
    </rPh>
    <phoneticPr fontId="2"/>
  </si>
  <si>
    <r>
      <rPr>
        <sz val="11"/>
        <color theme="1"/>
        <rFont val="ＭＳ Ｐゴシック"/>
        <family val="3"/>
        <charset val="128"/>
      </rPr>
      <t>計画承認</t>
    </r>
    <rPh sb="0" eb="2">
      <t>ケイカク</t>
    </rPh>
    <rPh sb="2" eb="4">
      <t>ショウニン</t>
    </rPh>
    <phoneticPr fontId="2"/>
  </si>
  <si>
    <r>
      <rPr>
        <sz val="11"/>
        <color theme="1"/>
        <rFont val="ＭＳ Ｐゴシック"/>
        <family val="3"/>
        <charset val="128"/>
      </rPr>
      <t>（今回請求）</t>
    </r>
    <rPh sb="1" eb="3">
      <t>コンカイ</t>
    </rPh>
    <rPh sb="3" eb="5">
      <t>セイキュウ</t>
    </rPh>
    <phoneticPr fontId="2"/>
  </si>
  <si>
    <r>
      <rPr>
        <sz val="11"/>
        <color theme="1"/>
        <rFont val="ＭＳ Ｐゴシック"/>
        <family val="3"/>
        <charset val="128"/>
      </rPr>
      <t>（　済　）</t>
    </r>
    <rPh sb="2" eb="3">
      <t>スミ</t>
    </rPh>
    <phoneticPr fontId="2"/>
  </si>
  <si>
    <r>
      <rPr>
        <sz val="11"/>
        <color theme="1"/>
        <rFont val="ＭＳ Ｐゴシック"/>
        <family val="3"/>
        <charset val="128"/>
      </rPr>
      <t>（事業中止）</t>
    </r>
    <rPh sb="1" eb="3">
      <t>ジギョウ</t>
    </rPh>
    <rPh sb="3" eb="5">
      <t>チュウシ</t>
    </rPh>
    <phoneticPr fontId="2"/>
  </si>
  <si>
    <r>
      <rPr>
        <sz val="11"/>
        <color theme="1"/>
        <rFont val="ＭＳ Ｐゴシック"/>
        <family val="3"/>
        <charset val="128"/>
      </rPr>
      <t>計</t>
    </r>
    <rPh sb="0" eb="1">
      <t>ケイ</t>
    </rPh>
    <phoneticPr fontId="2"/>
  </si>
  <si>
    <r>
      <rPr>
        <sz val="11"/>
        <color theme="1"/>
        <rFont val="ＭＳ ゴシック"/>
        <family val="2"/>
        <charset val="128"/>
      </rPr>
      <t>（園内道Ｇ）</t>
    </r>
    <rPh sb="1" eb="3">
      <t>エンナイ</t>
    </rPh>
    <rPh sb="3" eb="4">
      <t>ドウ</t>
    </rPh>
    <phoneticPr fontId="2"/>
  </si>
  <si>
    <r>
      <rPr>
        <sz val="11"/>
        <color theme="1"/>
        <rFont val="ＭＳ ゴシック"/>
        <family val="2"/>
        <charset val="128"/>
      </rPr>
      <t>（傾斜の緩和Ｇ）</t>
    </r>
    <rPh sb="1" eb="3">
      <t>ケイシャ</t>
    </rPh>
    <rPh sb="4" eb="6">
      <t>カンワ</t>
    </rPh>
    <phoneticPr fontId="2"/>
  </si>
  <si>
    <r>
      <rPr>
        <sz val="11"/>
        <color theme="1"/>
        <rFont val="ＭＳ ゴシック"/>
        <family val="2"/>
        <charset val="128"/>
      </rPr>
      <t>（土壌土層改良Ｇ）</t>
    </r>
    <rPh sb="1" eb="3">
      <t>ドジョウ</t>
    </rPh>
    <rPh sb="3" eb="5">
      <t>ドソウ</t>
    </rPh>
    <rPh sb="5" eb="7">
      <t>カイリョウ</t>
    </rPh>
    <phoneticPr fontId="2"/>
  </si>
  <si>
    <r>
      <rPr>
        <sz val="11"/>
        <color theme="1"/>
        <rFont val="ＭＳ ゴシック"/>
        <family val="2"/>
        <charset val="128"/>
      </rPr>
      <t>（排水路の整備Ｇ）</t>
    </r>
    <rPh sb="1" eb="4">
      <t>ハイスイロ</t>
    </rPh>
    <rPh sb="5" eb="7">
      <t>セイビ</t>
    </rPh>
    <phoneticPr fontId="2"/>
  </si>
  <si>
    <r>
      <rPr>
        <sz val="11"/>
        <color theme="1"/>
        <rFont val="ＭＳ ゴシック"/>
        <family val="2"/>
        <charset val="128"/>
      </rPr>
      <t>（放任園Ｇ）</t>
    </r>
    <rPh sb="1" eb="3">
      <t>ホウニン</t>
    </rPh>
    <rPh sb="3" eb="4">
      <t>エン</t>
    </rPh>
    <phoneticPr fontId="2"/>
  </si>
  <si>
    <r>
      <rPr>
        <sz val="11"/>
        <color theme="1"/>
        <rFont val="ＭＳ ゴシック"/>
        <family val="2"/>
        <charset val="128"/>
      </rPr>
      <t>（用水・かん水Ｇ）</t>
    </r>
    <rPh sb="1" eb="3">
      <t>ヨウスイ</t>
    </rPh>
    <rPh sb="6" eb="7">
      <t>スイ</t>
    </rPh>
    <phoneticPr fontId="2"/>
  </si>
  <si>
    <r>
      <rPr>
        <sz val="11"/>
        <color theme="1"/>
        <rFont val="ＭＳ ゴシック"/>
        <family val="2"/>
        <charset val="128"/>
      </rPr>
      <t>（園地管理軌道Ｇ）</t>
    </r>
    <rPh sb="1" eb="3">
      <t>エンチ</t>
    </rPh>
    <rPh sb="3" eb="5">
      <t>カンリ</t>
    </rPh>
    <rPh sb="5" eb="7">
      <t>キドウ</t>
    </rPh>
    <phoneticPr fontId="2"/>
  </si>
  <si>
    <r>
      <rPr>
        <sz val="11"/>
        <color theme="1"/>
        <rFont val="ＭＳ ゴシック"/>
        <family val="2"/>
        <charset val="128"/>
      </rPr>
      <t>（防霜施設Ｇ）</t>
    </r>
    <rPh sb="1" eb="3">
      <t>ボウソウ</t>
    </rPh>
    <rPh sb="3" eb="5">
      <t>シセツ</t>
    </rPh>
    <phoneticPr fontId="2"/>
  </si>
  <si>
    <r>
      <rPr>
        <sz val="11"/>
        <color theme="1"/>
        <rFont val="ＭＳ ゴシック"/>
        <family val="2"/>
        <charset val="128"/>
      </rPr>
      <t>（防風施設Ｇ）</t>
    </r>
    <rPh sb="1" eb="3">
      <t>ボウフウ</t>
    </rPh>
    <rPh sb="3" eb="5">
      <t>シセツ</t>
    </rPh>
    <phoneticPr fontId="2"/>
  </si>
  <si>
    <r>
      <rPr>
        <sz val="11"/>
        <color theme="1"/>
        <rFont val="ＭＳ ゴシック"/>
        <family val="3"/>
        <charset val="128"/>
      </rPr>
      <t>果樹未収益期間支援事業</t>
    </r>
    <rPh sb="0" eb="11">
      <t>カジュミシュウエキキカンシエンジギョウ</t>
    </rPh>
    <phoneticPr fontId="2"/>
  </si>
  <si>
    <r>
      <rPr>
        <sz val="10"/>
        <rFont val="ＭＳ ゴシック"/>
        <family val="3"/>
        <charset val="128"/>
      </rPr>
      <t>申請区分</t>
    </r>
    <phoneticPr fontId="2"/>
  </si>
  <si>
    <t>参考様式３号</t>
    <rPh sb="0" eb="2">
      <t>サンコウ</t>
    </rPh>
    <phoneticPr fontId="2"/>
  </si>
  <si>
    <t>産地総括表（果樹経営支援対策事業実施計画（実績報告）</t>
    <phoneticPr fontId="2"/>
  </si>
  <si>
    <t>兼果樹未収益期間支援事業対象者（確定報告））</t>
    <phoneticPr fontId="2"/>
  </si>
  <si>
    <t>参考様式３号</t>
    <rPh sb="0" eb="2">
      <t>サンコウ</t>
    </rPh>
    <rPh sb="2" eb="4">
      <t>ヨウシキ</t>
    </rPh>
    <rPh sb="5" eb="6">
      <t>ゴウ</t>
    </rPh>
    <phoneticPr fontId="2"/>
  </si>
  <si>
    <r>
      <rPr>
        <sz val="12"/>
        <color theme="1"/>
        <rFont val="ＭＳ ゴシック"/>
        <family val="3"/>
        <charset val="128"/>
      </rPr>
      <t>都道府県名</t>
    </r>
    <rPh sb="0" eb="4">
      <t>トドウフケン</t>
    </rPh>
    <rPh sb="4" eb="5">
      <t>メイ</t>
    </rPh>
    <phoneticPr fontId="2"/>
  </si>
  <si>
    <r>
      <rPr>
        <sz val="12"/>
        <color theme="1"/>
        <rFont val="ＭＳ ゴシック"/>
        <family val="3"/>
        <charset val="128"/>
      </rPr>
      <t>産地協議会名</t>
    </r>
    <rPh sb="0" eb="2">
      <t>サンチ</t>
    </rPh>
    <rPh sb="2" eb="5">
      <t>キョウギカイ</t>
    </rPh>
    <rPh sb="5" eb="6">
      <t>メイ</t>
    </rPh>
    <phoneticPr fontId="2"/>
  </si>
  <si>
    <r>
      <rPr>
        <sz val="12"/>
        <rFont val="ＭＳ Ｐゴシック"/>
        <family val="3"/>
        <charset val="128"/>
      </rPr>
      <t>都道府県</t>
    </r>
    <rPh sb="0" eb="4">
      <t>トドウフケン</t>
    </rPh>
    <phoneticPr fontId="2"/>
  </si>
  <si>
    <r>
      <rPr>
        <sz val="12"/>
        <rFont val="ＭＳ ゴシック"/>
        <family val="3"/>
        <charset val="128"/>
      </rPr>
      <t>産地協議会名</t>
    </r>
    <rPh sb="0" eb="2">
      <t>サンチ</t>
    </rPh>
    <rPh sb="2" eb="5">
      <t>キョウギカイ</t>
    </rPh>
    <rPh sb="5" eb="6">
      <t>メイ</t>
    </rPh>
    <phoneticPr fontId="2"/>
  </si>
  <si>
    <t>事業者変更フラグ</t>
    <rPh sb="0" eb="3">
      <t>ジギョウシャ</t>
    </rPh>
    <rPh sb="3" eb="5">
      <t>ヘンコウ</t>
    </rPh>
    <phoneticPr fontId="2"/>
  </si>
  <si>
    <r>
      <rPr>
        <sz val="10"/>
        <rFont val="ＭＳ ゴシック"/>
        <family val="3"/>
        <charset val="128"/>
      </rPr>
      <t>位置付け</t>
    </r>
    <rPh sb="0" eb="3">
      <t>イチヅ</t>
    </rPh>
    <phoneticPr fontId="2"/>
  </si>
  <si>
    <r>
      <rPr>
        <sz val="10"/>
        <rFont val="ＭＳ ゴシック"/>
        <family val="3"/>
        <charset val="128"/>
      </rPr>
      <t>市町村フラグ</t>
    </r>
    <rPh sb="0" eb="3">
      <t>シチョウソン</t>
    </rPh>
    <phoneticPr fontId="2"/>
  </si>
  <si>
    <t>産地総括表（果樹経営支援対策事業実施計画（実績報告）</t>
  </si>
  <si>
    <t>兼果樹未収益期間支援事業対象者（確定報告））</t>
  </si>
  <si>
    <r>
      <rPr>
        <sz val="11"/>
        <color theme="1"/>
        <rFont val="ＭＳ ゴシック"/>
        <family val="3"/>
        <charset val="128"/>
      </rPr>
      <t>［１］</t>
    </r>
    <r>
      <rPr>
        <sz val="11"/>
        <color theme="1"/>
        <rFont val="Lucida Sans"/>
        <family val="3"/>
      </rPr>
      <t xml:space="preserve"> </t>
    </r>
    <r>
      <rPr>
        <sz val="11"/>
        <color theme="1"/>
        <rFont val="ＭＳ Ｐゴシック"/>
        <family val="3"/>
        <charset val="128"/>
      </rPr>
      <t>優良品目・品種への転換（慣行樹形等）</t>
    </r>
    <r>
      <rPr>
        <sz val="11"/>
        <color theme="1"/>
        <rFont val="ＭＳ ゴシック"/>
        <family val="3"/>
        <charset val="128"/>
      </rPr>
      <t xml:space="preserve">
</t>
    </r>
    <rPh sb="4" eb="6">
      <t>ユウリョウ</t>
    </rPh>
    <rPh sb="6" eb="8">
      <t>ヒンモク</t>
    </rPh>
    <rPh sb="9" eb="11">
      <t>ヒンシュ</t>
    </rPh>
    <rPh sb="13" eb="15">
      <t>テンカン</t>
    </rPh>
    <rPh sb="16" eb="18">
      <t>カンコウ</t>
    </rPh>
    <rPh sb="18" eb="20">
      <t>ジュケイ</t>
    </rPh>
    <rPh sb="20" eb="21">
      <t>トウ</t>
    </rPh>
    <phoneticPr fontId="2"/>
  </si>
  <si>
    <r>
      <rPr>
        <sz val="11"/>
        <color theme="1"/>
        <rFont val="Segoe UI Symbol"/>
        <family val="3"/>
      </rPr>
      <t>①</t>
    </r>
    <r>
      <rPr>
        <sz val="11"/>
        <color theme="1"/>
        <rFont val="ＭＳ Ｐゴシック"/>
        <family val="3"/>
        <charset val="128"/>
      </rPr>
      <t>改植（定額）</t>
    </r>
    <rPh sb="1" eb="3">
      <t>カイショク</t>
    </rPh>
    <rPh sb="4" eb="6">
      <t>テイガク</t>
    </rPh>
    <phoneticPr fontId="2"/>
  </si>
  <si>
    <r>
      <rPr>
        <sz val="11"/>
        <color theme="1"/>
        <rFont val="ＭＳ ゴシック"/>
        <family val="2"/>
        <charset val="128"/>
      </rPr>
      <t>改植定額</t>
    </r>
    <r>
      <rPr>
        <sz val="11"/>
        <color theme="1"/>
        <rFont val="Lucida Sans"/>
        <family val="2"/>
      </rPr>
      <t>G</t>
    </r>
    <phoneticPr fontId="2"/>
  </si>
  <si>
    <r>
      <rPr>
        <sz val="11"/>
        <color theme="1"/>
        <rFont val="Segoe UI Symbol"/>
        <family val="3"/>
      </rPr>
      <t>②</t>
    </r>
    <r>
      <rPr>
        <sz val="11"/>
        <color theme="1"/>
        <rFont val="ＭＳ Ｐゴシック"/>
        <family val="3"/>
        <charset val="128"/>
      </rPr>
      <t>改植（定率）</t>
    </r>
    <rPh sb="1" eb="3">
      <t>カイショク</t>
    </rPh>
    <rPh sb="4" eb="6">
      <t>テイリツ</t>
    </rPh>
    <phoneticPr fontId="2"/>
  </si>
  <si>
    <r>
      <rPr>
        <sz val="11"/>
        <color theme="1"/>
        <rFont val="ＭＳ ゴシック"/>
        <family val="2"/>
        <charset val="128"/>
      </rPr>
      <t>改植定率</t>
    </r>
    <r>
      <rPr>
        <sz val="11"/>
        <color theme="1"/>
        <rFont val="Lucida Sans"/>
        <family val="2"/>
      </rPr>
      <t>G</t>
    </r>
    <rPh sb="0" eb="2">
      <t>カイショク</t>
    </rPh>
    <phoneticPr fontId="2"/>
  </si>
  <si>
    <r>
      <rPr>
        <sz val="11"/>
        <color theme="1"/>
        <rFont val="Segoe UI Symbol"/>
        <family val="3"/>
      </rPr>
      <t>③</t>
    </r>
    <r>
      <rPr>
        <sz val="11"/>
        <color theme="1"/>
        <rFont val="ＭＳ Ｐゴシック"/>
        <family val="3"/>
        <charset val="128"/>
      </rPr>
      <t>新植（定額）</t>
    </r>
    <phoneticPr fontId="2"/>
  </si>
  <si>
    <r>
      <rPr>
        <sz val="11"/>
        <color theme="1"/>
        <rFont val="ＭＳ ゴシック"/>
        <family val="2"/>
        <charset val="128"/>
      </rPr>
      <t>新植定額</t>
    </r>
    <r>
      <rPr>
        <sz val="11"/>
        <color theme="1"/>
        <rFont val="Lucida Sans"/>
        <family val="2"/>
      </rPr>
      <t>G</t>
    </r>
    <rPh sb="0" eb="2">
      <t>シンショク</t>
    </rPh>
    <phoneticPr fontId="2"/>
  </si>
  <si>
    <r>
      <rPr>
        <sz val="11"/>
        <color theme="1"/>
        <rFont val="Segoe UI Symbol"/>
        <family val="3"/>
      </rPr>
      <t>④</t>
    </r>
    <r>
      <rPr>
        <sz val="11"/>
        <color theme="1"/>
        <rFont val="ＭＳ Ｐゴシック"/>
        <family val="3"/>
        <charset val="128"/>
      </rPr>
      <t>新植（定率）</t>
    </r>
    <phoneticPr fontId="2"/>
  </si>
  <si>
    <r>
      <rPr>
        <sz val="11"/>
        <color theme="1"/>
        <rFont val="ＭＳ ゴシック"/>
        <family val="2"/>
        <charset val="128"/>
      </rPr>
      <t>新植定率</t>
    </r>
    <r>
      <rPr>
        <sz val="11"/>
        <color theme="1"/>
        <rFont val="Lucida Sans"/>
        <family val="2"/>
      </rPr>
      <t>G</t>
    </r>
    <rPh sb="0" eb="1">
      <t>シン</t>
    </rPh>
    <phoneticPr fontId="2"/>
  </si>
  <si>
    <r>
      <rPr>
        <sz val="11"/>
        <color theme="1"/>
        <rFont val="Segoe UI Symbol"/>
        <family val="3"/>
      </rPr>
      <t>⑤</t>
    </r>
    <r>
      <rPr>
        <sz val="11"/>
        <color theme="1"/>
        <rFont val="Yu Gothic"/>
        <family val="3"/>
        <charset val="128"/>
      </rPr>
      <t>高接（定率）</t>
    </r>
    <phoneticPr fontId="2"/>
  </si>
  <si>
    <r>
      <rPr>
        <sz val="11"/>
        <color theme="1"/>
        <rFont val="Yu Gothic"/>
        <family val="2"/>
        <charset val="128"/>
      </rPr>
      <t>高接</t>
    </r>
    <r>
      <rPr>
        <sz val="11"/>
        <color theme="1"/>
        <rFont val="ＭＳ ゴシック"/>
        <family val="2"/>
        <charset val="128"/>
      </rPr>
      <t>定率</t>
    </r>
    <r>
      <rPr>
        <sz val="11"/>
        <color theme="1"/>
        <rFont val="Lucida Sans"/>
        <family val="2"/>
      </rPr>
      <t>G</t>
    </r>
    <rPh sb="0" eb="2">
      <t>タカツギ</t>
    </rPh>
    <rPh sb="2" eb="4">
      <t>テイリツ</t>
    </rPh>
    <phoneticPr fontId="2"/>
  </si>
  <si>
    <t>［１］ 優良品目・品種への転換（慣行樹形等）（計）</t>
    <rPh sb="23" eb="24">
      <t>ケイ</t>
    </rPh>
    <phoneticPr fontId="2"/>
  </si>
  <si>
    <r>
      <rPr>
        <sz val="11"/>
        <color theme="1"/>
        <rFont val="ＭＳ ゴシック"/>
        <family val="3"/>
        <charset val="128"/>
      </rPr>
      <t>［２］</t>
    </r>
    <r>
      <rPr>
        <sz val="11"/>
        <color theme="1"/>
        <rFont val="Lucida Sans"/>
        <family val="3"/>
      </rPr>
      <t xml:space="preserve"> </t>
    </r>
    <r>
      <rPr>
        <sz val="11"/>
        <color theme="1"/>
        <rFont val="Yu Gothic"/>
        <family val="3"/>
        <charset val="128"/>
      </rPr>
      <t>省力樹形等への転換</t>
    </r>
    <r>
      <rPr>
        <sz val="11"/>
        <color theme="1"/>
        <rFont val="ＭＳ ゴシック"/>
        <family val="3"/>
        <charset val="128"/>
      </rPr>
      <t xml:space="preserve">
</t>
    </r>
    <phoneticPr fontId="2"/>
  </si>
  <si>
    <t>［２］ 省力樹形等への転換（計）</t>
    <rPh sb="14" eb="15">
      <t>ケイ</t>
    </rPh>
    <phoneticPr fontId="2"/>
  </si>
  <si>
    <r>
      <rPr>
        <sz val="11"/>
        <color theme="1"/>
        <rFont val="ＭＳ ゴシック"/>
        <family val="3"/>
        <charset val="128"/>
      </rPr>
      <t>［３］</t>
    </r>
    <r>
      <rPr>
        <sz val="11"/>
        <color theme="1"/>
        <rFont val="Lucida Sans"/>
        <family val="3"/>
      </rPr>
      <t xml:space="preserve"> </t>
    </r>
    <r>
      <rPr>
        <sz val="11"/>
        <color theme="1"/>
        <rFont val="Yu Gothic"/>
        <family val="3"/>
        <charset val="128"/>
      </rPr>
      <t>小規模園地整備</t>
    </r>
    <rPh sb="4" eb="7">
      <t>ショウキボ</t>
    </rPh>
    <rPh sb="7" eb="9">
      <t>エンチ</t>
    </rPh>
    <rPh sb="9" eb="11">
      <t>セイビ</t>
    </rPh>
    <phoneticPr fontId="2"/>
  </si>
  <si>
    <r>
      <rPr>
        <sz val="11"/>
        <color theme="1"/>
        <rFont val="Segoe UI Symbol"/>
        <family val="3"/>
      </rPr>
      <t>①</t>
    </r>
    <r>
      <rPr>
        <sz val="11"/>
        <color theme="1"/>
        <rFont val="Yu Gothic"/>
        <family val="3"/>
        <charset val="128"/>
      </rPr>
      <t>園内道の整備</t>
    </r>
    <rPh sb="1" eb="3">
      <t>エンナイ</t>
    </rPh>
    <rPh sb="3" eb="4">
      <t>ドウ</t>
    </rPh>
    <rPh sb="5" eb="7">
      <t>セイビ</t>
    </rPh>
    <phoneticPr fontId="2"/>
  </si>
  <si>
    <r>
      <rPr>
        <sz val="11"/>
        <color theme="1"/>
        <rFont val="Segoe UI Symbol"/>
        <family val="3"/>
      </rPr>
      <t>②</t>
    </r>
    <r>
      <rPr>
        <sz val="11"/>
        <color theme="1"/>
        <rFont val="Yu Gothic"/>
        <family val="3"/>
        <charset val="128"/>
      </rPr>
      <t>傾斜の緩和</t>
    </r>
    <rPh sb="1" eb="3">
      <t>ケイシャ</t>
    </rPh>
    <rPh sb="4" eb="6">
      <t>カンワ</t>
    </rPh>
    <phoneticPr fontId="2"/>
  </si>
  <si>
    <r>
      <rPr>
        <sz val="11"/>
        <color theme="1"/>
        <rFont val="Segoe UI Symbol"/>
        <family val="3"/>
      </rPr>
      <t>③</t>
    </r>
    <r>
      <rPr>
        <sz val="11"/>
        <color theme="1"/>
        <rFont val="Yu Gothic"/>
        <family val="3"/>
        <charset val="128"/>
      </rPr>
      <t>土壌土層改良</t>
    </r>
    <rPh sb="1" eb="3">
      <t>ドジョウ</t>
    </rPh>
    <rPh sb="3" eb="5">
      <t>ドソウ</t>
    </rPh>
    <rPh sb="5" eb="7">
      <t>カイリョウ</t>
    </rPh>
    <phoneticPr fontId="2"/>
  </si>
  <si>
    <r>
      <rPr>
        <sz val="11"/>
        <color theme="1"/>
        <rFont val="Segoe UI Symbol"/>
        <family val="3"/>
      </rPr>
      <t>④</t>
    </r>
    <r>
      <rPr>
        <sz val="11"/>
        <color theme="1"/>
        <rFont val="Yu Gothic"/>
        <family val="3"/>
        <charset val="128"/>
      </rPr>
      <t>排水路の整備</t>
    </r>
    <rPh sb="1" eb="4">
      <t>ハイスイロ</t>
    </rPh>
    <rPh sb="5" eb="7">
      <t>セイビ</t>
    </rPh>
    <phoneticPr fontId="2"/>
  </si>
  <si>
    <r>
      <rPr>
        <sz val="11"/>
        <color theme="1"/>
        <rFont val="ＭＳ ゴシック"/>
        <family val="3"/>
        <charset val="128"/>
      </rPr>
      <t>［３］</t>
    </r>
    <r>
      <rPr>
        <sz val="11"/>
        <color theme="1"/>
        <rFont val="Lucida Sans"/>
        <family val="3"/>
      </rPr>
      <t xml:space="preserve"> </t>
    </r>
    <r>
      <rPr>
        <sz val="11"/>
        <color theme="1"/>
        <rFont val="Yu Gothic"/>
        <family val="3"/>
        <charset val="128"/>
      </rPr>
      <t>小規模園地整備（計）</t>
    </r>
    <rPh sb="12" eb="13">
      <t>ケイ</t>
    </rPh>
    <phoneticPr fontId="2"/>
  </si>
  <si>
    <r>
      <rPr>
        <sz val="11"/>
        <color theme="1"/>
        <rFont val="ＭＳ ゴシック"/>
        <family val="3"/>
        <charset val="128"/>
      </rPr>
      <t>［４］</t>
    </r>
    <r>
      <rPr>
        <sz val="11"/>
        <color theme="1"/>
        <rFont val="Lucida Sans"/>
        <family val="3"/>
      </rPr>
      <t xml:space="preserve"> </t>
    </r>
    <r>
      <rPr>
        <sz val="11"/>
        <color theme="1"/>
        <rFont val="Yu Gothic"/>
        <family val="3"/>
        <charset val="128"/>
      </rPr>
      <t>放任園地発生防止対策</t>
    </r>
    <rPh sb="4" eb="6">
      <t>ホウニン</t>
    </rPh>
    <rPh sb="6" eb="8">
      <t>エンチ</t>
    </rPh>
    <rPh sb="8" eb="10">
      <t>ハッセイ</t>
    </rPh>
    <rPh sb="10" eb="12">
      <t>ボウシ</t>
    </rPh>
    <rPh sb="12" eb="14">
      <t>タイサクハッセイボウシタイサク</t>
    </rPh>
    <phoneticPr fontId="2"/>
  </si>
  <si>
    <r>
      <rPr>
        <sz val="11"/>
        <color theme="1"/>
        <rFont val="Segoe UI Symbol"/>
        <family val="2"/>
      </rPr>
      <t>①</t>
    </r>
    <r>
      <rPr>
        <sz val="11"/>
        <color theme="1"/>
        <rFont val="Yu Gothic"/>
        <family val="2"/>
        <charset val="128"/>
      </rPr>
      <t>放任園地発生防止対策（定額）</t>
    </r>
    <phoneticPr fontId="2"/>
  </si>
  <si>
    <r>
      <t xml:space="preserve"> </t>
    </r>
    <r>
      <rPr>
        <sz val="11"/>
        <color theme="1"/>
        <rFont val="Segoe UI Symbol"/>
        <family val="2"/>
      </rPr>
      <t>②</t>
    </r>
    <r>
      <rPr>
        <sz val="11"/>
        <color theme="1"/>
        <rFont val="Yu Gothic"/>
        <family val="2"/>
        <charset val="128"/>
      </rPr>
      <t>放任園地発生防止対策（定率）</t>
    </r>
    <phoneticPr fontId="2"/>
  </si>
  <si>
    <r>
      <rPr>
        <sz val="11"/>
        <color theme="1"/>
        <rFont val="Yu Gothic"/>
        <family val="2"/>
        <charset val="128"/>
      </rPr>
      <t>［４］</t>
    </r>
    <r>
      <rPr>
        <sz val="11"/>
        <color theme="1"/>
        <rFont val="Lucida Sans"/>
        <family val="2"/>
      </rPr>
      <t xml:space="preserve"> </t>
    </r>
    <r>
      <rPr>
        <sz val="11"/>
        <color theme="1"/>
        <rFont val="Yu Gothic"/>
        <family val="2"/>
        <charset val="128"/>
      </rPr>
      <t>放任園地発生防止対策　（計）</t>
    </r>
    <rPh sb="16" eb="17">
      <t>ケイ</t>
    </rPh>
    <phoneticPr fontId="2"/>
  </si>
  <si>
    <r>
      <rPr>
        <sz val="11"/>
        <color theme="1"/>
        <rFont val="ＭＳ ゴシック"/>
        <family val="3"/>
        <charset val="128"/>
      </rPr>
      <t>［５］</t>
    </r>
    <r>
      <rPr>
        <sz val="11"/>
        <color theme="1"/>
        <rFont val="Lucida Sans"/>
        <family val="3"/>
      </rPr>
      <t xml:space="preserve"> </t>
    </r>
    <r>
      <rPr>
        <sz val="11"/>
        <color theme="1"/>
        <rFont val="Yu Gothic"/>
        <family val="3"/>
        <charset val="128"/>
      </rPr>
      <t>用水・かん水設備の整備</t>
    </r>
    <phoneticPr fontId="2"/>
  </si>
  <si>
    <r>
      <t xml:space="preserve"> </t>
    </r>
    <r>
      <rPr>
        <sz val="11"/>
        <color theme="1"/>
        <rFont val="ＭＳ Ｐゴシック"/>
        <family val="3"/>
        <charset val="128"/>
      </rPr>
      <t>用水・かん水設備の整備</t>
    </r>
    <r>
      <rPr>
        <sz val="11"/>
        <color theme="1"/>
        <rFont val="Yu Gothic"/>
        <family val="2"/>
        <charset val="128"/>
      </rPr>
      <t>　（計）</t>
    </r>
    <rPh sb="14" eb="15">
      <t>ケイ</t>
    </rPh>
    <phoneticPr fontId="2"/>
  </si>
  <si>
    <r>
      <rPr>
        <sz val="11"/>
        <color theme="1"/>
        <rFont val="ＭＳ ゴシック"/>
        <family val="3"/>
        <charset val="128"/>
      </rPr>
      <t>［６］</t>
    </r>
    <r>
      <rPr>
        <sz val="11"/>
        <color theme="1"/>
        <rFont val="Lucida Sans"/>
        <family val="3"/>
      </rPr>
      <t xml:space="preserve"> </t>
    </r>
    <r>
      <rPr>
        <sz val="11"/>
        <color theme="1"/>
        <rFont val="Yu Gothic"/>
        <family val="3"/>
        <charset val="128"/>
      </rPr>
      <t>特認事業</t>
    </r>
    <rPh sb="4" eb="6">
      <t>トクニン</t>
    </rPh>
    <rPh sb="6" eb="8">
      <t>ジギョウ</t>
    </rPh>
    <phoneticPr fontId="2"/>
  </si>
  <si>
    <r>
      <rPr>
        <sz val="11"/>
        <color theme="1"/>
        <rFont val="Segoe UI Symbol"/>
        <family val="3"/>
      </rPr>
      <t>①</t>
    </r>
    <r>
      <rPr>
        <sz val="11"/>
        <color theme="1"/>
        <rFont val="Yu Gothic"/>
        <family val="3"/>
        <charset val="128"/>
      </rPr>
      <t>園地管理軌道施設の整備</t>
    </r>
    <rPh sb="1" eb="3">
      <t>エンチ</t>
    </rPh>
    <rPh sb="3" eb="5">
      <t>カンリ</t>
    </rPh>
    <rPh sb="5" eb="7">
      <t>キドウ</t>
    </rPh>
    <rPh sb="7" eb="9">
      <t>シセツ</t>
    </rPh>
    <rPh sb="10" eb="12">
      <t>セイビ</t>
    </rPh>
    <phoneticPr fontId="2"/>
  </si>
  <si>
    <r>
      <rPr>
        <sz val="11"/>
        <color theme="1"/>
        <rFont val="Segoe UI Symbol"/>
        <family val="3"/>
      </rPr>
      <t>②</t>
    </r>
    <r>
      <rPr>
        <sz val="11"/>
        <color theme="1"/>
        <rFont val="Yu Gothic"/>
        <family val="3"/>
        <charset val="128"/>
      </rPr>
      <t>防霜設備の整備</t>
    </r>
    <phoneticPr fontId="2"/>
  </si>
  <si>
    <r>
      <rPr>
        <sz val="11"/>
        <color theme="1"/>
        <rFont val="Segoe UI Symbol"/>
        <family val="3"/>
      </rPr>
      <t>③</t>
    </r>
    <r>
      <rPr>
        <sz val="11"/>
        <color theme="1"/>
        <rFont val="Yu Gothic"/>
        <family val="3"/>
        <charset val="128"/>
      </rPr>
      <t>防風設備の整備</t>
    </r>
    <phoneticPr fontId="2"/>
  </si>
  <si>
    <r>
      <rPr>
        <sz val="11"/>
        <color theme="1"/>
        <rFont val="ＭＳ ゴシック"/>
        <family val="3"/>
        <charset val="128"/>
      </rPr>
      <t>［６］</t>
    </r>
    <r>
      <rPr>
        <sz val="11"/>
        <color theme="1"/>
        <rFont val="Lucida Sans"/>
        <family val="3"/>
      </rPr>
      <t xml:space="preserve"> </t>
    </r>
    <r>
      <rPr>
        <sz val="11"/>
        <color theme="1"/>
        <rFont val="Yu Gothic"/>
        <family val="3"/>
        <charset val="128"/>
      </rPr>
      <t>特認事業　（計）</t>
    </r>
    <rPh sb="10" eb="11">
      <t>ケイ</t>
    </rPh>
    <phoneticPr fontId="2"/>
  </si>
  <si>
    <r>
      <rPr>
        <sz val="10"/>
        <rFont val="ＭＳ ゴシック"/>
        <family val="3"/>
        <charset val="128"/>
      </rPr>
      <t>支援対</t>
    </r>
    <r>
      <rPr>
        <sz val="10"/>
        <rFont val="Lucida Sans"/>
        <family val="3"/>
      </rPr>
      <t xml:space="preserve">
</t>
    </r>
    <r>
      <rPr>
        <sz val="10"/>
        <rFont val="ＭＳ ゴシック"/>
        <family val="3"/>
        <charset val="128"/>
      </rPr>
      <t>象者名</t>
    </r>
    <rPh sb="0" eb="2">
      <t>シエン</t>
    </rPh>
    <rPh sb="2" eb="3">
      <t>タイ</t>
    </rPh>
    <rPh sb="4" eb="5">
      <t>ゾウ</t>
    </rPh>
    <rPh sb="5" eb="6">
      <t>シャ</t>
    </rPh>
    <rPh sb="6" eb="7">
      <t>メイ</t>
    </rPh>
    <phoneticPr fontId="2"/>
  </si>
  <si>
    <t>盛土規制法への対応（注）</t>
    <rPh sb="0" eb="2">
      <t>モリド</t>
    </rPh>
    <rPh sb="2" eb="5">
      <t>キセイホウ</t>
    </rPh>
    <rPh sb="7" eb="9">
      <t>タイオウ</t>
    </rPh>
    <rPh sb="10" eb="11">
      <t>チュウ</t>
    </rPh>
    <phoneticPr fontId="2"/>
  </si>
  <si>
    <t>地域計画『目標地図』の位置付け</t>
    <rPh sb="0" eb="2">
      <t>チイキ</t>
    </rPh>
    <rPh sb="2" eb="4">
      <t>ケイカク</t>
    </rPh>
    <rPh sb="5" eb="7">
      <t>モクヒョウ</t>
    </rPh>
    <rPh sb="7" eb="9">
      <t>チズ</t>
    </rPh>
    <rPh sb="11" eb="14">
      <t>イチヅ</t>
    </rPh>
    <phoneticPr fontId="2"/>
  </si>
  <si>
    <t>課税の区分</t>
    <rPh sb="0" eb="2">
      <t>カゼイ</t>
    </rPh>
    <rPh sb="3" eb="5">
      <t>クブン</t>
    </rPh>
    <phoneticPr fontId="2"/>
  </si>
  <si>
    <t>整　　備　　事　　業</t>
    <rPh sb="0" eb="1">
      <t>ヒトシ</t>
    </rPh>
    <rPh sb="3" eb="4">
      <t>ビ</t>
    </rPh>
    <rPh sb="6" eb="7">
      <t>コト</t>
    </rPh>
    <rPh sb="9" eb="10">
      <t>ギョウ</t>
    </rPh>
    <phoneticPr fontId="2"/>
  </si>
  <si>
    <t>果樹未収益期間支援事業</t>
    <phoneticPr fontId="2"/>
  </si>
  <si>
    <t>消費税等</t>
    <rPh sb="0" eb="3">
      <t>ショウヒゼイ</t>
    </rPh>
    <rPh sb="3" eb="4">
      <t>トウ</t>
    </rPh>
    <phoneticPr fontId="2"/>
  </si>
  <si>
    <t>（樹形区分）</t>
    <rPh sb="1" eb="3">
      <t>ジュケイ</t>
    </rPh>
    <rPh sb="3" eb="5">
      <t>クブン</t>
    </rPh>
    <phoneticPr fontId="2"/>
  </si>
  <si>
    <r>
      <rPr>
        <sz val="10"/>
        <rFont val="ＭＳ ゴシック"/>
        <family val="3"/>
        <charset val="128"/>
      </rPr>
      <t>［１］</t>
    </r>
    <r>
      <rPr>
        <sz val="10"/>
        <rFont val="Lucida Sans"/>
        <family val="3"/>
      </rPr>
      <t xml:space="preserve"> </t>
    </r>
    <r>
      <rPr>
        <sz val="10"/>
        <rFont val="ＭＳ Ｐゴシック"/>
        <family val="3"/>
        <charset val="128"/>
      </rPr>
      <t>優良品目・品種への転換（慣行樹形等）</t>
    </r>
    <rPh sb="4" eb="6">
      <t>ユウリョウ</t>
    </rPh>
    <rPh sb="6" eb="8">
      <t>ヒンモク</t>
    </rPh>
    <rPh sb="9" eb="11">
      <t>ヒンシュ</t>
    </rPh>
    <rPh sb="13" eb="15">
      <t>テンカン</t>
    </rPh>
    <rPh sb="16" eb="18">
      <t>カンコウ</t>
    </rPh>
    <rPh sb="18" eb="21">
      <t>ジュケイナド</t>
    </rPh>
    <phoneticPr fontId="2"/>
  </si>
  <si>
    <r>
      <rPr>
        <sz val="10"/>
        <rFont val="ＭＳ ゴシック"/>
        <family val="3"/>
        <charset val="128"/>
      </rPr>
      <t>［２］</t>
    </r>
    <r>
      <rPr>
        <sz val="10"/>
        <rFont val="Lucida Sans"/>
        <family val="3"/>
      </rPr>
      <t xml:space="preserve"> </t>
    </r>
    <r>
      <rPr>
        <sz val="10"/>
        <rFont val="Yu Gothic"/>
        <family val="3"/>
        <charset val="128"/>
      </rPr>
      <t>省力樹形等への転換</t>
    </r>
    <phoneticPr fontId="2"/>
  </si>
  <si>
    <r>
      <rPr>
        <sz val="10"/>
        <rFont val="ＭＳ ゴシック"/>
        <family val="3"/>
        <charset val="128"/>
      </rPr>
      <t>［３］</t>
    </r>
    <r>
      <rPr>
        <sz val="10"/>
        <rFont val="Lucida Sans"/>
        <family val="3"/>
      </rPr>
      <t xml:space="preserve"> </t>
    </r>
    <r>
      <rPr>
        <sz val="10"/>
        <rFont val="Yu Gothic"/>
        <family val="3"/>
        <charset val="128"/>
      </rPr>
      <t>小規模園地整備（定率）</t>
    </r>
    <phoneticPr fontId="2"/>
  </si>
  <si>
    <r>
      <rPr>
        <sz val="10"/>
        <rFont val="Yu Gothic"/>
        <family val="2"/>
        <charset val="128"/>
      </rPr>
      <t>［４］</t>
    </r>
    <r>
      <rPr>
        <sz val="10"/>
        <rFont val="Lucida Sans"/>
        <family val="2"/>
      </rPr>
      <t xml:space="preserve"> </t>
    </r>
    <r>
      <rPr>
        <sz val="10"/>
        <rFont val="Yu Gothic"/>
        <family val="2"/>
        <charset val="128"/>
      </rPr>
      <t>放任園地発生防止対策</t>
    </r>
    <phoneticPr fontId="2"/>
  </si>
  <si>
    <r>
      <rPr>
        <sz val="10"/>
        <rFont val="ＭＳ ゴシック"/>
        <family val="3"/>
        <charset val="128"/>
      </rPr>
      <t>［５］</t>
    </r>
    <r>
      <rPr>
        <sz val="10"/>
        <rFont val="Lucida Sans"/>
        <family val="3"/>
      </rPr>
      <t xml:space="preserve"> </t>
    </r>
    <r>
      <rPr>
        <sz val="10"/>
        <rFont val="Yu Gothic"/>
        <family val="3"/>
        <charset val="128"/>
      </rPr>
      <t>用水・かん水設備の整備（定率）</t>
    </r>
    <rPh sb="4" eb="6">
      <t>ヨウスイ</t>
    </rPh>
    <rPh sb="9" eb="10">
      <t>スイ</t>
    </rPh>
    <rPh sb="10" eb="12">
      <t>セツビ</t>
    </rPh>
    <rPh sb="13" eb="15">
      <t>セイビ</t>
    </rPh>
    <rPh sb="16" eb="18">
      <t>テイリツ</t>
    </rPh>
    <phoneticPr fontId="2"/>
  </si>
  <si>
    <r>
      <rPr>
        <sz val="10"/>
        <rFont val="ＭＳ ゴシック"/>
        <family val="3"/>
        <charset val="128"/>
      </rPr>
      <t>［６］</t>
    </r>
    <r>
      <rPr>
        <sz val="10"/>
        <rFont val="Lucida Sans"/>
        <family val="3"/>
      </rPr>
      <t xml:space="preserve"> </t>
    </r>
    <r>
      <rPr>
        <sz val="10"/>
        <rFont val="Yu Gothic"/>
        <family val="3"/>
        <charset val="128"/>
      </rPr>
      <t>特認事業（定率）</t>
    </r>
    <phoneticPr fontId="2"/>
  </si>
  <si>
    <t>整　備　事　業　　合　計</t>
  </si>
  <si>
    <t>果樹未収益期間支援事業　合　計</t>
    <rPh sb="12" eb="13">
      <t>ゴウ</t>
    </rPh>
    <rPh sb="14" eb="15">
      <t>ケイ</t>
    </rPh>
    <phoneticPr fontId="2"/>
  </si>
  <si>
    <r>
      <rPr>
        <sz val="10"/>
        <rFont val="Yu Gothic"/>
        <family val="2"/>
        <charset val="128"/>
      </rPr>
      <t>［１］</t>
    </r>
    <r>
      <rPr>
        <sz val="10"/>
        <rFont val="Lucida Sans"/>
        <family val="2"/>
      </rPr>
      <t xml:space="preserve"> </t>
    </r>
    <r>
      <rPr>
        <sz val="10"/>
        <rFont val="Yu Gothic"/>
        <family val="2"/>
        <charset val="128"/>
      </rPr>
      <t>優良品目・品種への転換（慣行樹形等）</t>
    </r>
    <phoneticPr fontId="2"/>
  </si>
  <si>
    <r>
      <rPr>
        <sz val="10"/>
        <rFont val="ＭＳ ゴシック"/>
        <family val="3"/>
        <charset val="128"/>
      </rPr>
      <t>［２］</t>
    </r>
    <r>
      <rPr>
        <sz val="10"/>
        <rFont val="Lucida Sans"/>
        <family val="3"/>
      </rPr>
      <t xml:space="preserve"> </t>
    </r>
    <r>
      <rPr>
        <sz val="10"/>
        <rFont val="Yu Gothic"/>
        <family val="3"/>
        <charset val="128"/>
      </rPr>
      <t>省力樹形等への転換</t>
    </r>
    <rPh sb="4" eb="6">
      <t>ショウリョク</t>
    </rPh>
    <rPh sb="6" eb="8">
      <t>ジュケイ</t>
    </rPh>
    <rPh sb="8" eb="9">
      <t>トウ</t>
    </rPh>
    <rPh sb="11" eb="13">
      <t>テンカンジュケイトウテンカン</t>
    </rPh>
    <phoneticPr fontId="2"/>
  </si>
  <si>
    <r>
      <rPr>
        <sz val="10"/>
        <rFont val="Yu Gothic"/>
        <family val="2"/>
        <charset val="128"/>
      </rPr>
      <t>［３］</t>
    </r>
    <r>
      <rPr>
        <sz val="10"/>
        <rFont val="Lucida Sans"/>
        <family val="2"/>
      </rPr>
      <t xml:space="preserve"> </t>
    </r>
    <r>
      <rPr>
        <sz val="10"/>
        <rFont val="Yu Gothic"/>
        <family val="2"/>
        <charset val="128"/>
      </rPr>
      <t>小規模園地整備（定率）</t>
    </r>
    <phoneticPr fontId="2"/>
  </si>
  <si>
    <r>
      <t>［４］</t>
    </r>
    <r>
      <rPr>
        <sz val="10"/>
        <rFont val="Lucida Sans"/>
        <family val="2"/>
      </rPr>
      <t xml:space="preserve"> </t>
    </r>
    <r>
      <rPr>
        <sz val="10"/>
        <rFont val="ＭＳ Ｐゴシック"/>
        <family val="3"/>
        <charset val="128"/>
      </rPr>
      <t>放任園地発生防止対策</t>
    </r>
  </si>
  <si>
    <r>
      <rPr>
        <sz val="10"/>
        <rFont val="Yu Gothic"/>
        <family val="2"/>
        <charset val="128"/>
      </rPr>
      <t>［５］</t>
    </r>
    <r>
      <rPr>
        <sz val="10"/>
        <rFont val="Lucida Sans"/>
        <family val="2"/>
      </rPr>
      <t xml:space="preserve"> </t>
    </r>
    <r>
      <rPr>
        <sz val="10"/>
        <rFont val="Yu Gothic"/>
        <family val="2"/>
        <charset val="128"/>
      </rPr>
      <t>用水・かん水設備の整備（定率）</t>
    </r>
    <phoneticPr fontId="2"/>
  </si>
  <si>
    <r>
      <rPr>
        <sz val="10"/>
        <rFont val="Yu Gothic"/>
        <family val="2"/>
        <charset val="128"/>
      </rPr>
      <t>［６］</t>
    </r>
    <r>
      <rPr>
        <sz val="10"/>
        <rFont val="Lucida Sans"/>
        <family val="2"/>
      </rPr>
      <t xml:space="preserve"> </t>
    </r>
    <r>
      <rPr>
        <sz val="10"/>
        <rFont val="Yu Gothic"/>
        <family val="2"/>
        <charset val="128"/>
      </rPr>
      <t>特認事業（定率）</t>
    </r>
    <phoneticPr fontId="2"/>
  </si>
  <si>
    <t>①改植（定額）</t>
    <rPh sb="1" eb="3">
      <t>カイショク</t>
    </rPh>
    <rPh sb="4" eb="6">
      <t>テイガク</t>
    </rPh>
    <phoneticPr fontId="2"/>
  </si>
  <si>
    <r>
      <rPr>
        <sz val="10"/>
        <rFont val="ＭＳ Ｐゴシック"/>
        <family val="3"/>
        <charset val="128"/>
      </rPr>
      <t>改植定額</t>
    </r>
    <r>
      <rPr>
        <sz val="10"/>
        <rFont val="Lucida Sans"/>
        <family val="2"/>
      </rPr>
      <t>G</t>
    </r>
    <rPh sb="0" eb="2">
      <t>カイショク</t>
    </rPh>
    <rPh sb="2" eb="4">
      <t>テイガク</t>
    </rPh>
    <phoneticPr fontId="2"/>
  </si>
  <si>
    <t>②改植（定率）</t>
    <phoneticPr fontId="2"/>
  </si>
  <si>
    <t>改植定率G</t>
    <rPh sb="0" eb="2">
      <t>カイショク</t>
    </rPh>
    <rPh sb="2" eb="4">
      <t>テイリツ</t>
    </rPh>
    <phoneticPr fontId="2"/>
  </si>
  <si>
    <t>小計（①改植（定額）＋②改植（定率））</t>
    <rPh sb="0" eb="2">
      <t>ショウケイ</t>
    </rPh>
    <phoneticPr fontId="2"/>
  </si>
  <si>
    <t>改植慣計G</t>
    <rPh sb="0" eb="2">
      <t>カイショク</t>
    </rPh>
    <rPh sb="2" eb="3">
      <t>カン</t>
    </rPh>
    <rPh sb="3" eb="4">
      <t>ケイ</t>
    </rPh>
    <phoneticPr fontId="2"/>
  </si>
  <si>
    <t>③新植（定額）</t>
    <phoneticPr fontId="2"/>
  </si>
  <si>
    <t>新植定額G</t>
    <rPh sb="0" eb="2">
      <t>シンショク</t>
    </rPh>
    <rPh sb="2" eb="4">
      <t>テイガク</t>
    </rPh>
    <phoneticPr fontId="2"/>
  </si>
  <si>
    <t>④新植（定率）</t>
    <phoneticPr fontId="2"/>
  </si>
  <si>
    <t>新植定率G</t>
    <rPh sb="0" eb="2">
      <t>シンショク</t>
    </rPh>
    <rPh sb="2" eb="4">
      <t>テイリツ</t>
    </rPh>
    <phoneticPr fontId="2"/>
  </si>
  <si>
    <t>小計（➂新植（定額）＋④新植（定率））</t>
    <rPh sb="0" eb="2">
      <t>ショウケイ</t>
    </rPh>
    <rPh sb="4" eb="6">
      <t>シンショク</t>
    </rPh>
    <rPh sb="12" eb="14">
      <t>シンショク</t>
    </rPh>
    <phoneticPr fontId="2"/>
  </si>
  <si>
    <t>新植慣計G</t>
    <rPh sb="0" eb="2">
      <t>シンショク</t>
    </rPh>
    <rPh sb="2" eb="3">
      <t>カン</t>
    </rPh>
    <rPh sb="3" eb="4">
      <t>ケイ</t>
    </rPh>
    <phoneticPr fontId="2"/>
  </si>
  <si>
    <t>⑤高接（定率）</t>
    <phoneticPr fontId="2"/>
  </si>
  <si>
    <t>高接定率G</t>
    <rPh sb="0" eb="2">
      <t>タカツギ</t>
    </rPh>
    <rPh sb="2" eb="4">
      <t>テイリツ</t>
    </rPh>
    <phoneticPr fontId="2"/>
  </si>
  <si>
    <t>慣行樹形等への転換　計</t>
    <rPh sb="0" eb="2">
      <t>カンコウ</t>
    </rPh>
    <rPh sb="2" eb="4">
      <t>ジュケイ</t>
    </rPh>
    <rPh sb="4" eb="5">
      <t>トウ</t>
    </rPh>
    <rPh sb="7" eb="9">
      <t>テンカン</t>
    </rPh>
    <rPh sb="10" eb="11">
      <t>ケイ</t>
    </rPh>
    <phoneticPr fontId="2"/>
  </si>
  <si>
    <t>慣行樹形計G</t>
    <rPh sb="0" eb="2">
      <t>カンコウ</t>
    </rPh>
    <rPh sb="2" eb="4">
      <t>ジュケイ</t>
    </rPh>
    <rPh sb="4" eb="5">
      <t>ケイ</t>
    </rPh>
    <phoneticPr fontId="2"/>
  </si>
  <si>
    <t>改植省計G</t>
    <rPh sb="0" eb="2">
      <t>カイショク</t>
    </rPh>
    <rPh sb="2" eb="3">
      <t>ショウ</t>
    </rPh>
    <rPh sb="3" eb="4">
      <t>ケイ</t>
    </rPh>
    <phoneticPr fontId="2"/>
  </si>
  <si>
    <t>新植省計G</t>
    <rPh sb="0" eb="2">
      <t>シンショク</t>
    </rPh>
    <rPh sb="2" eb="3">
      <t>ショウ</t>
    </rPh>
    <rPh sb="3" eb="4">
      <t>ケイ</t>
    </rPh>
    <phoneticPr fontId="2"/>
  </si>
  <si>
    <t>省力樹形等への転換　計</t>
    <rPh sb="0" eb="2">
      <t>ショウリョク</t>
    </rPh>
    <rPh sb="2" eb="4">
      <t>ジュケイ</t>
    </rPh>
    <rPh sb="4" eb="5">
      <t>トウ</t>
    </rPh>
    <rPh sb="7" eb="9">
      <t>テンカン</t>
    </rPh>
    <rPh sb="10" eb="11">
      <t>ケイ</t>
    </rPh>
    <phoneticPr fontId="2"/>
  </si>
  <si>
    <t>省力樹形G</t>
    <rPh sb="0" eb="2">
      <t>ショウリョク</t>
    </rPh>
    <rPh sb="2" eb="4">
      <t>ジュケイ</t>
    </rPh>
    <phoneticPr fontId="2"/>
  </si>
  <si>
    <r>
      <rPr>
        <sz val="10"/>
        <rFont val="Segoe UI Symbol"/>
        <family val="3"/>
      </rPr>
      <t>①</t>
    </r>
    <r>
      <rPr>
        <sz val="10"/>
        <rFont val="Yu Gothic"/>
        <family val="3"/>
        <charset val="128"/>
      </rPr>
      <t>園内道の整備（定率）</t>
    </r>
    <rPh sb="1" eb="3">
      <t>エンナイ</t>
    </rPh>
    <rPh sb="3" eb="4">
      <t>ドウ</t>
    </rPh>
    <rPh sb="5" eb="7">
      <t>セイビ</t>
    </rPh>
    <rPh sb="8" eb="10">
      <t>テイリツ</t>
    </rPh>
    <phoneticPr fontId="2"/>
  </si>
  <si>
    <r>
      <rPr>
        <sz val="10"/>
        <rFont val="Segoe UI Symbol"/>
        <family val="3"/>
      </rPr>
      <t>②</t>
    </r>
    <r>
      <rPr>
        <sz val="10"/>
        <rFont val="Yu Gothic"/>
        <family val="3"/>
        <charset val="128"/>
      </rPr>
      <t>傾斜の緩和（定率）</t>
    </r>
    <rPh sb="1" eb="3">
      <t>ケイシャ</t>
    </rPh>
    <rPh sb="4" eb="6">
      <t>カンワ</t>
    </rPh>
    <rPh sb="7" eb="9">
      <t>テイリツ</t>
    </rPh>
    <phoneticPr fontId="2"/>
  </si>
  <si>
    <r>
      <rPr>
        <sz val="10"/>
        <rFont val="Segoe UI Symbol"/>
        <family val="3"/>
      </rPr>
      <t>③</t>
    </r>
    <r>
      <rPr>
        <sz val="10"/>
        <rFont val="Yu Gothic"/>
        <family val="3"/>
        <charset val="128"/>
      </rPr>
      <t>土壌土層改良（定率）</t>
    </r>
    <rPh sb="1" eb="3">
      <t>ドジョウ</t>
    </rPh>
    <rPh sb="3" eb="5">
      <t>ドソウ</t>
    </rPh>
    <rPh sb="5" eb="7">
      <t>カイリョウ</t>
    </rPh>
    <rPh sb="8" eb="10">
      <t>テイリツ</t>
    </rPh>
    <phoneticPr fontId="2"/>
  </si>
  <si>
    <r>
      <rPr>
        <sz val="10"/>
        <rFont val="Segoe UI Symbol"/>
        <family val="3"/>
      </rPr>
      <t>④</t>
    </r>
    <r>
      <rPr>
        <sz val="10"/>
        <rFont val="Yu Gothic"/>
        <family val="3"/>
        <charset val="128"/>
      </rPr>
      <t>排水路の整備（定率）</t>
    </r>
    <rPh sb="1" eb="4">
      <t>ハイスイロ</t>
    </rPh>
    <rPh sb="5" eb="7">
      <t>セイビ</t>
    </rPh>
    <rPh sb="8" eb="10">
      <t>テイリツ</t>
    </rPh>
    <phoneticPr fontId="2"/>
  </si>
  <si>
    <t xml:space="preserve"> ①放任園地発生防止対策（定額）</t>
    <phoneticPr fontId="2"/>
  </si>
  <si>
    <r>
      <rPr>
        <sz val="10"/>
        <rFont val="ＭＳ Ｐゴシック"/>
        <family val="3"/>
        <charset val="128"/>
      </rPr>
      <t>放任園定額</t>
    </r>
    <r>
      <rPr>
        <sz val="10"/>
        <rFont val="Lucida Sans"/>
        <family val="2"/>
      </rPr>
      <t>G</t>
    </r>
    <rPh sb="0" eb="2">
      <t>ホウニン</t>
    </rPh>
    <rPh sb="2" eb="3">
      <t>エン</t>
    </rPh>
    <rPh sb="3" eb="5">
      <t>テイガク</t>
    </rPh>
    <phoneticPr fontId="2"/>
  </si>
  <si>
    <t xml:space="preserve"> ②放任園地発生防止対策（定率）</t>
    <phoneticPr fontId="2"/>
  </si>
  <si>
    <r>
      <rPr>
        <sz val="10"/>
        <rFont val="ＭＳ Ｐゴシック"/>
        <family val="3"/>
        <charset val="128"/>
      </rPr>
      <t>放任園定率</t>
    </r>
    <r>
      <rPr>
        <sz val="10"/>
        <rFont val="Lucida Sans"/>
        <family val="2"/>
      </rPr>
      <t>G</t>
    </r>
    <rPh sb="0" eb="2">
      <t>ホウニン</t>
    </rPh>
    <rPh sb="2" eb="3">
      <t>エン</t>
    </rPh>
    <rPh sb="3" eb="5">
      <t>テイリツ</t>
    </rPh>
    <phoneticPr fontId="2"/>
  </si>
  <si>
    <t>放任園地発生防止対策　　計</t>
    <rPh sb="12" eb="13">
      <t>ケイ</t>
    </rPh>
    <phoneticPr fontId="2"/>
  </si>
  <si>
    <r>
      <rPr>
        <sz val="10"/>
        <rFont val="Segoe UI Symbol"/>
        <family val="3"/>
      </rPr>
      <t>①</t>
    </r>
    <r>
      <rPr>
        <sz val="10"/>
        <rFont val="Yu Gothic"/>
        <family val="3"/>
        <charset val="128"/>
      </rPr>
      <t>園地管理軌道施設の整備（定率）</t>
    </r>
    <rPh sb="1" eb="3">
      <t>エンチ</t>
    </rPh>
    <rPh sb="3" eb="5">
      <t>カンリ</t>
    </rPh>
    <rPh sb="5" eb="7">
      <t>キドウ</t>
    </rPh>
    <rPh sb="7" eb="9">
      <t>シセツ</t>
    </rPh>
    <rPh sb="10" eb="12">
      <t>セイビ</t>
    </rPh>
    <rPh sb="13" eb="15">
      <t>テイリツ</t>
    </rPh>
    <phoneticPr fontId="2"/>
  </si>
  <si>
    <t>②防霜設備の整備（定率）</t>
    <rPh sb="1" eb="3">
      <t>ボウソウ</t>
    </rPh>
    <rPh sb="3" eb="5">
      <t>セツビ</t>
    </rPh>
    <rPh sb="6" eb="8">
      <t>セイビ</t>
    </rPh>
    <rPh sb="9" eb="11">
      <t>テイリツテイリツ</t>
    </rPh>
    <phoneticPr fontId="2"/>
  </si>
  <si>
    <r>
      <rPr>
        <sz val="10"/>
        <rFont val="Segoe UI Symbol"/>
        <family val="3"/>
      </rPr>
      <t>③</t>
    </r>
    <r>
      <rPr>
        <sz val="10"/>
        <rFont val="Yu Gothic"/>
        <family val="3"/>
        <charset val="128"/>
      </rPr>
      <t>防風設備の整備（定率）</t>
    </r>
    <rPh sb="1" eb="3">
      <t>ボウフウ</t>
    </rPh>
    <rPh sb="3" eb="5">
      <t>セツビ</t>
    </rPh>
    <rPh sb="6" eb="8">
      <t>セイビ</t>
    </rPh>
    <rPh sb="9" eb="11">
      <t>テイリツ</t>
    </rPh>
    <phoneticPr fontId="2"/>
  </si>
  <si>
    <t>特認事業　計</t>
    <phoneticPr fontId="2"/>
  </si>
  <si>
    <r>
      <rPr>
        <sz val="10"/>
        <rFont val="ＭＳ Ｐゴシック"/>
        <family val="3"/>
        <charset val="128"/>
      </rPr>
      <t>特認事業</t>
    </r>
    <r>
      <rPr>
        <sz val="10"/>
        <rFont val="Lucida Sans"/>
        <family val="2"/>
      </rPr>
      <t>G</t>
    </r>
    <phoneticPr fontId="2"/>
  </si>
  <si>
    <r>
      <rPr>
        <sz val="10"/>
        <rFont val="Segoe UI Symbol"/>
        <family val="3"/>
      </rPr>
      <t>①</t>
    </r>
    <r>
      <rPr>
        <sz val="10"/>
        <rFont val="Yu Gothic"/>
        <family val="3"/>
        <charset val="128"/>
      </rPr>
      <t>改植（定額）</t>
    </r>
    <phoneticPr fontId="2"/>
  </si>
  <si>
    <r>
      <rPr>
        <sz val="10"/>
        <rFont val="ＭＳ Ｐゴシック"/>
        <family val="3"/>
        <charset val="128"/>
      </rPr>
      <t>税・改定額</t>
    </r>
    <r>
      <rPr>
        <sz val="10"/>
        <rFont val="Lucida Sans"/>
        <family val="2"/>
      </rPr>
      <t>G</t>
    </r>
    <rPh sb="0" eb="1">
      <t>ゼイ</t>
    </rPh>
    <rPh sb="2" eb="4">
      <t>カイテイ</t>
    </rPh>
    <rPh sb="4" eb="5">
      <t>ガク</t>
    </rPh>
    <phoneticPr fontId="2"/>
  </si>
  <si>
    <r>
      <rPr>
        <sz val="10"/>
        <rFont val="Segoe UI Symbol"/>
        <family val="3"/>
      </rPr>
      <t>②</t>
    </r>
    <r>
      <rPr>
        <sz val="10"/>
        <rFont val="Yu Gothic"/>
        <family val="3"/>
        <charset val="128"/>
      </rPr>
      <t>改植（定率）</t>
    </r>
    <phoneticPr fontId="2"/>
  </si>
  <si>
    <r>
      <rPr>
        <sz val="10"/>
        <rFont val="ＭＳ Ｐゴシック"/>
        <family val="3"/>
        <charset val="128"/>
      </rPr>
      <t>税・改定率</t>
    </r>
    <r>
      <rPr>
        <sz val="10"/>
        <rFont val="Lucida Sans"/>
        <family val="2"/>
      </rPr>
      <t>G</t>
    </r>
    <rPh sb="0" eb="1">
      <t>ゼイ</t>
    </rPh>
    <rPh sb="2" eb="4">
      <t>カイテイ</t>
    </rPh>
    <rPh sb="4" eb="5">
      <t>リツ</t>
    </rPh>
    <phoneticPr fontId="2"/>
  </si>
  <si>
    <r>
      <rPr>
        <sz val="10"/>
        <rFont val="Segoe UI Symbol"/>
        <family val="3"/>
      </rPr>
      <t>③</t>
    </r>
    <r>
      <rPr>
        <sz val="10"/>
        <rFont val="Yu Gothic"/>
        <family val="3"/>
        <charset val="128"/>
      </rPr>
      <t>新植（定額）</t>
    </r>
    <phoneticPr fontId="2"/>
  </si>
  <si>
    <r>
      <rPr>
        <sz val="10"/>
        <rFont val="ＭＳ Ｐゴシック"/>
        <family val="3"/>
        <charset val="128"/>
      </rPr>
      <t>税・新定額</t>
    </r>
    <r>
      <rPr>
        <sz val="10"/>
        <rFont val="Lucida Sans"/>
        <family val="2"/>
      </rPr>
      <t>G</t>
    </r>
    <rPh sb="0" eb="1">
      <t>ゼイ</t>
    </rPh>
    <rPh sb="2" eb="3">
      <t>シン</t>
    </rPh>
    <rPh sb="3" eb="5">
      <t>テイガク</t>
    </rPh>
    <phoneticPr fontId="2"/>
  </si>
  <si>
    <r>
      <rPr>
        <sz val="10"/>
        <rFont val="Segoe UI Symbol"/>
        <family val="3"/>
      </rPr>
      <t>④</t>
    </r>
    <r>
      <rPr>
        <sz val="10"/>
        <rFont val="Yu Gothic"/>
        <family val="3"/>
        <charset val="128"/>
      </rPr>
      <t>新植（定率）</t>
    </r>
    <phoneticPr fontId="2"/>
  </si>
  <si>
    <r>
      <rPr>
        <sz val="10"/>
        <rFont val="ＭＳ Ｐゴシック"/>
        <family val="3"/>
        <charset val="128"/>
      </rPr>
      <t>税・新定率</t>
    </r>
    <r>
      <rPr>
        <sz val="10"/>
        <rFont val="Lucida Sans"/>
        <family val="2"/>
      </rPr>
      <t>G</t>
    </r>
    <rPh sb="0" eb="1">
      <t>ゼイ</t>
    </rPh>
    <rPh sb="2" eb="3">
      <t>シン</t>
    </rPh>
    <rPh sb="3" eb="5">
      <t>テイリツ</t>
    </rPh>
    <phoneticPr fontId="2"/>
  </si>
  <si>
    <r>
      <rPr>
        <sz val="10"/>
        <rFont val="ＭＳ Ｐゴシック"/>
        <family val="3"/>
        <charset val="128"/>
      </rPr>
      <t>税・高定率</t>
    </r>
    <r>
      <rPr>
        <sz val="10"/>
        <rFont val="Lucida Sans"/>
        <family val="2"/>
      </rPr>
      <t>G</t>
    </r>
    <rPh sb="0" eb="1">
      <t>ゼイ</t>
    </rPh>
    <rPh sb="2" eb="3">
      <t>コウ</t>
    </rPh>
    <rPh sb="3" eb="5">
      <t>テイリツ</t>
    </rPh>
    <phoneticPr fontId="2"/>
  </si>
  <si>
    <r>
      <rPr>
        <sz val="10"/>
        <rFont val="Segoe UI Symbol"/>
        <family val="3"/>
      </rPr>
      <t>①</t>
    </r>
    <r>
      <rPr>
        <sz val="10"/>
        <rFont val="Yu Gothic"/>
        <family val="3"/>
        <charset val="128"/>
      </rPr>
      <t>園内道の整備（定率）</t>
    </r>
    <phoneticPr fontId="2"/>
  </si>
  <si>
    <r>
      <rPr>
        <sz val="10"/>
        <rFont val="ＭＳ Ｐゴシック"/>
        <family val="3"/>
        <charset val="128"/>
      </rPr>
      <t>税・園内道</t>
    </r>
    <r>
      <rPr>
        <sz val="10"/>
        <rFont val="Lucida Sans"/>
        <family val="2"/>
      </rPr>
      <t>G</t>
    </r>
    <rPh sb="0" eb="1">
      <t>ゼイ</t>
    </rPh>
    <rPh sb="2" eb="4">
      <t>エンナイ</t>
    </rPh>
    <rPh sb="4" eb="5">
      <t>ミチ</t>
    </rPh>
    <phoneticPr fontId="2"/>
  </si>
  <si>
    <r>
      <rPr>
        <sz val="10"/>
        <rFont val="Segoe UI Symbol"/>
        <family val="3"/>
      </rPr>
      <t>②</t>
    </r>
    <r>
      <rPr>
        <sz val="10"/>
        <rFont val="Yu Gothic"/>
        <family val="3"/>
        <charset val="128"/>
      </rPr>
      <t>傾斜の緩和（定率）</t>
    </r>
    <phoneticPr fontId="2"/>
  </si>
  <si>
    <r>
      <rPr>
        <sz val="10"/>
        <rFont val="ＭＳ Ｐゴシック"/>
        <family val="3"/>
        <charset val="128"/>
      </rPr>
      <t>税・傾斜</t>
    </r>
    <r>
      <rPr>
        <sz val="10"/>
        <rFont val="Lucida Sans"/>
        <family val="2"/>
      </rPr>
      <t>G</t>
    </r>
    <rPh sb="0" eb="1">
      <t>ゼイ</t>
    </rPh>
    <rPh sb="2" eb="4">
      <t>ケイシャ</t>
    </rPh>
    <phoneticPr fontId="2"/>
  </si>
  <si>
    <r>
      <rPr>
        <sz val="10"/>
        <rFont val="Segoe UI Symbol"/>
        <family val="3"/>
      </rPr>
      <t>③</t>
    </r>
    <r>
      <rPr>
        <sz val="10"/>
        <rFont val="Yu Gothic"/>
        <family val="3"/>
        <charset val="128"/>
      </rPr>
      <t>土壌土層改良（定率）</t>
    </r>
    <phoneticPr fontId="2"/>
  </si>
  <si>
    <r>
      <rPr>
        <sz val="10"/>
        <rFont val="ＭＳ Ｐゴシック"/>
        <family val="3"/>
        <charset val="128"/>
      </rPr>
      <t>税・土壌</t>
    </r>
    <r>
      <rPr>
        <sz val="10"/>
        <rFont val="Lucida Sans"/>
        <family val="2"/>
      </rPr>
      <t>G</t>
    </r>
    <rPh sb="0" eb="1">
      <t>ゼイ</t>
    </rPh>
    <rPh sb="2" eb="4">
      <t>ドジョウ</t>
    </rPh>
    <phoneticPr fontId="2"/>
  </si>
  <si>
    <r>
      <rPr>
        <sz val="10"/>
        <rFont val="Segoe UI Symbol"/>
        <family val="3"/>
      </rPr>
      <t>④</t>
    </r>
    <r>
      <rPr>
        <sz val="10"/>
        <rFont val="Yu Gothic"/>
        <family val="3"/>
        <charset val="128"/>
      </rPr>
      <t>排水路の整備（定率）</t>
    </r>
    <phoneticPr fontId="2"/>
  </si>
  <si>
    <r>
      <rPr>
        <sz val="10"/>
        <rFont val="ＭＳ ゴシック"/>
        <family val="3"/>
        <charset val="128"/>
      </rPr>
      <t>（放任園発生防止）</t>
    </r>
    <r>
      <rPr>
        <sz val="10"/>
        <rFont val="Yu Gothic"/>
        <family val="2"/>
        <charset val="128"/>
      </rPr>
      <t>（定額）</t>
    </r>
    <rPh sb="10" eb="12">
      <t>テイガク</t>
    </rPh>
    <phoneticPr fontId="2"/>
  </si>
  <si>
    <r>
      <rPr>
        <sz val="10"/>
        <rFont val="ＭＳ Ｐゴシック"/>
        <family val="3"/>
        <charset val="128"/>
      </rPr>
      <t>税・放定額</t>
    </r>
    <r>
      <rPr>
        <sz val="10"/>
        <rFont val="Lucida Sans"/>
        <family val="2"/>
      </rPr>
      <t>G</t>
    </r>
    <rPh sb="0" eb="1">
      <t>ゼイ</t>
    </rPh>
    <rPh sb="2" eb="3">
      <t>ホウ</t>
    </rPh>
    <rPh sb="3" eb="5">
      <t>テイガク</t>
    </rPh>
    <phoneticPr fontId="2"/>
  </si>
  <si>
    <r>
      <rPr>
        <sz val="10"/>
        <rFont val="ＭＳ ゴシック"/>
        <family val="3"/>
        <charset val="128"/>
      </rPr>
      <t>（放任園発生防止）</t>
    </r>
    <r>
      <rPr>
        <sz val="10"/>
        <rFont val="Yu Gothic"/>
        <family val="2"/>
        <charset val="128"/>
      </rPr>
      <t>（定率）</t>
    </r>
    <rPh sb="10" eb="12">
      <t>テイリツ</t>
    </rPh>
    <phoneticPr fontId="2"/>
  </si>
  <si>
    <r>
      <rPr>
        <sz val="10"/>
        <rFont val="ＭＳ Ｐゴシック"/>
        <family val="3"/>
        <charset val="128"/>
      </rPr>
      <t>税・放定率</t>
    </r>
    <r>
      <rPr>
        <sz val="10"/>
        <rFont val="Lucida Sans"/>
        <family val="2"/>
      </rPr>
      <t>G</t>
    </r>
    <rPh sb="0" eb="1">
      <t>ゼイ</t>
    </rPh>
    <rPh sb="2" eb="3">
      <t>ホウ</t>
    </rPh>
    <rPh sb="3" eb="5">
      <t>テイリツ</t>
    </rPh>
    <phoneticPr fontId="2"/>
  </si>
  <si>
    <t>補助金</t>
    <rPh sb="0" eb="2">
      <t>ホジョ</t>
    </rPh>
    <phoneticPr fontId="2"/>
  </si>
  <si>
    <t>(現況）</t>
    <rPh sb="1" eb="3">
      <t>ゲンキョウ</t>
    </rPh>
    <phoneticPr fontId="2"/>
  </si>
  <si>
    <t>(意向書含）</t>
    <rPh sb="1" eb="4">
      <t>イコウショ</t>
    </rPh>
    <rPh sb="4" eb="5">
      <t>フク</t>
    </rPh>
    <phoneticPr fontId="2"/>
  </si>
  <si>
    <t>定率</t>
    <rPh sb="0" eb="2">
      <t>テイリツ</t>
    </rPh>
    <phoneticPr fontId="2"/>
  </si>
  <si>
    <t>定額</t>
    <rPh sb="0" eb="2">
      <t>テイガク</t>
    </rPh>
    <phoneticPr fontId="2"/>
  </si>
  <si>
    <r>
      <rPr>
        <sz val="11"/>
        <rFont val="ＭＳ 明朝"/>
        <family val="2"/>
        <charset val="128"/>
      </rPr>
      <t>改　植　・　新　植　判　定</t>
    </r>
    <rPh sb="0" eb="1">
      <t>カイ</t>
    </rPh>
    <rPh sb="2" eb="3">
      <t>ショク</t>
    </rPh>
    <rPh sb="6" eb="7">
      <t>シン</t>
    </rPh>
    <rPh sb="8" eb="9">
      <t>ショク</t>
    </rPh>
    <rPh sb="10" eb="11">
      <t>ハン</t>
    </rPh>
    <rPh sb="12" eb="13">
      <t>サダム</t>
    </rPh>
    <phoneticPr fontId="2"/>
  </si>
  <si>
    <r>
      <rPr>
        <sz val="11"/>
        <rFont val="ＭＳ 明朝"/>
        <family val="2"/>
        <charset val="128"/>
      </rPr>
      <t>農業者情報</t>
    </r>
    <rPh sb="0" eb="3">
      <t>ノウギョウシャ</t>
    </rPh>
    <rPh sb="3" eb="5">
      <t>ジョウホウ</t>
    </rPh>
    <phoneticPr fontId="2"/>
  </si>
  <si>
    <r>
      <rPr>
        <sz val="11"/>
        <rFont val="ＭＳ 明朝"/>
        <family val="2"/>
        <charset val="128"/>
      </rPr>
      <t>転換元情報</t>
    </r>
    <rPh sb="0" eb="3">
      <t>テンカンモト</t>
    </rPh>
    <rPh sb="3" eb="5">
      <t>ジョウホウ</t>
    </rPh>
    <phoneticPr fontId="2"/>
  </si>
  <si>
    <r>
      <rPr>
        <sz val="11"/>
        <rFont val="ＭＳ 明朝"/>
        <family val="2"/>
        <charset val="128"/>
      </rPr>
      <t>転換先情報</t>
    </r>
    <rPh sb="0" eb="3">
      <t>テンカンサキ</t>
    </rPh>
    <rPh sb="3" eb="5">
      <t>ジョウホウ</t>
    </rPh>
    <phoneticPr fontId="2"/>
  </si>
  <si>
    <r>
      <rPr>
        <sz val="11"/>
        <rFont val="ＭＳ ゴシック"/>
        <family val="3"/>
        <charset val="128"/>
      </rPr>
      <t>着工</t>
    </r>
    <rPh sb="0" eb="2">
      <t>チャッコウ</t>
    </rPh>
    <phoneticPr fontId="2"/>
  </si>
  <si>
    <r>
      <rPr>
        <sz val="11"/>
        <rFont val="ＭＳ ゴシック"/>
        <family val="3"/>
        <charset val="128"/>
      </rPr>
      <t>完了</t>
    </r>
    <rPh sb="0" eb="2">
      <t>カンリョウ</t>
    </rPh>
    <phoneticPr fontId="2"/>
  </si>
  <si>
    <r>
      <rPr>
        <sz val="10"/>
        <rFont val="ＭＳ ゴシック"/>
        <family val="3"/>
        <charset val="128"/>
      </rPr>
      <t>目標地図</t>
    </r>
    <rPh sb="0" eb="2">
      <t>モクヒョウ</t>
    </rPh>
    <rPh sb="2" eb="4">
      <t>チズ</t>
    </rPh>
    <phoneticPr fontId="2"/>
  </si>
  <si>
    <r>
      <rPr>
        <sz val="11"/>
        <rFont val="ＭＳ ゴシック"/>
        <family val="3"/>
        <charset val="128"/>
      </rPr>
      <t>請求グループ</t>
    </r>
    <rPh sb="0" eb="2">
      <t>セイキュウ</t>
    </rPh>
    <phoneticPr fontId="2"/>
  </si>
  <si>
    <r>
      <rPr>
        <sz val="11"/>
        <rFont val="ＭＳ ゴシック"/>
        <family val="3"/>
        <charset val="128"/>
      </rPr>
      <t>産地協議会名</t>
    </r>
    <rPh sb="0" eb="2">
      <t>サンチ</t>
    </rPh>
    <rPh sb="2" eb="5">
      <t>キョウギカイ</t>
    </rPh>
    <rPh sb="5" eb="6">
      <t>ナ</t>
    </rPh>
    <phoneticPr fontId="2"/>
  </si>
  <si>
    <r>
      <rPr>
        <sz val="10"/>
        <rFont val="ＭＳ ゴシック"/>
        <family val="3"/>
        <charset val="128"/>
      </rPr>
      <t>基準</t>
    </r>
    <rPh sb="0" eb="2">
      <t>キジュン</t>
    </rPh>
    <phoneticPr fontId="2"/>
  </si>
  <si>
    <r>
      <rPr>
        <sz val="10"/>
        <rFont val="ＭＳ ゴシック"/>
        <family val="3"/>
        <charset val="128"/>
      </rPr>
      <t>実施者</t>
    </r>
    <rPh sb="0" eb="2">
      <t>ジッシ</t>
    </rPh>
    <rPh sb="2" eb="3">
      <t>シャ</t>
    </rPh>
    <phoneticPr fontId="2"/>
  </si>
  <si>
    <r>
      <rPr>
        <sz val="10"/>
        <rFont val="ＭＳ ゴシック"/>
        <family val="3"/>
        <charset val="128"/>
      </rPr>
      <t>判定</t>
    </r>
    <rPh sb="0" eb="2">
      <t>ハンテイ</t>
    </rPh>
    <phoneticPr fontId="2"/>
  </si>
  <si>
    <r>
      <rPr>
        <sz val="11"/>
        <rFont val="ＭＳ ゴシック"/>
        <family val="3"/>
        <charset val="128"/>
      </rPr>
      <t>支援対象者住所</t>
    </r>
    <rPh sb="0" eb="2">
      <t>シエン</t>
    </rPh>
    <rPh sb="2" eb="4">
      <t>タイショウ</t>
    </rPh>
    <rPh sb="4" eb="5">
      <t>シャ</t>
    </rPh>
    <rPh sb="5" eb="7">
      <t>ジュウショ</t>
    </rPh>
    <phoneticPr fontId="2"/>
  </si>
  <si>
    <r>
      <rPr>
        <sz val="11"/>
        <rFont val="ＭＳ 明朝"/>
        <family val="2"/>
        <charset val="128"/>
      </rPr>
      <t>農業者の位置付</t>
    </r>
    <rPh sb="0" eb="3">
      <t>ノウギョウシャ</t>
    </rPh>
    <rPh sb="4" eb="7">
      <t>イチツキ</t>
    </rPh>
    <phoneticPr fontId="2"/>
  </si>
  <si>
    <r>
      <rPr>
        <sz val="11"/>
        <rFont val="ＭＳ 明朝"/>
        <family val="2"/>
        <charset val="128"/>
      </rPr>
      <t>住所</t>
    </r>
    <rPh sb="0" eb="2">
      <t>ジュウショ</t>
    </rPh>
    <phoneticPr fontId="2"/>
  </si>
  <si>
    <r>
      <rPr>
        <sz val="11"/>
        <rFont val="ＭＳ 明朝"/>
        <family val="2"/>
        <charset val="128"/>
      </rPr>
      <t>その他品目</t>
    </r>
    <rPh sb="2" eb="3">
      <t>タ</t>
    </rPh>
    <rPh sb="3" eb="5">
      <t>ヒンモク</t>
    </rPh>
    <phoneticPr fontId="2"/>
  </si>
  <si>
    <r>
      <rPr>
        <sz val="11"/>
        <rFont val="ＭＳ 明朝"/>
        <family val="2"/>
        <charset val="128"/>
      </rPr>
      <t>栽培区分</t>
    </r>
    <rPh sb="0" eb="2">
      <t>サイバイ</t>
    </rPh>
    <rPh sb="2" eb="4">
      <t>クブン</t>
    </rPh>
    <phoneticPr fontId="2"/>
  </si>
  <si>
    <r>
      <rPr>
        <sz val="11"/>
        <rFont val="ＭＳ 明朝"/>
        <family val="2"/>
        <charset val="128"/>
      </rPr>
      <t>面積</t>
    </r>
    <rPh sb="0" eb="2">
      <t>メンセキ</t>
    </rPh>
    <phoneticPr fontId="2"/>
  </si>
  <si>
    <r>
      <rPr>
        <sz val="11"/>
        <rFont val="ＭＳ ゴシック"/>
        <family val="3"/>
        <charset val="128"/>
      </rPr>
      <t>園地の所在地</t>
    </r>
    <rPh sb="0" eb="2">
      <t>エンチ</t>
    </rPh>
    <rPh sb="3" eb="6">
      <t>ショザイチ</t>
    </rPh>
    <phoneticPr fontId="2"/>
  </si>
  <si>
    <r>
      <rPr>
        <sz val="11"/>
        <rFont val="ＭＳ ゴシック"/>
        <family val="3"/>
        <charset val="128"/>
      </rPr>
      <t>着工日</t>
    </r>
    <rPh sb="0" eb="2">
      <t>チャッコウ</t>
    </rPh>
    <rPh sb="2" eb="3">
      <t>ヒ</t>
    </rPh>
    <phoneticPr fontId="2"/>
  </si>
  <si>
    <r>
      <rPr>
        <sz val="11"/>
        <rFont val="ＭＳ Ｐゴシック"/>
        <family val="3"/>
        <charset val="128"/>
      </rPr>
      <t>年</t>
    </r>
    <rPh sb="0" eb="1">
      <t>ネン</t>
    </rPh>
    <phoneticPr fontId="2"/>
  </si>
  <si>
    <r>
      <rPr>
        <sz val="11"/>
        <rFont val="ＭＳ Ｐゴシック"/>
        <family val="3"/>
        <charset val="128"/>
      </rPr>
      <t>月</t>
    </r>
    <rPh sb="0" eb="1">
      <t>ツキ</t>
    </rPh>
    <phoneticPr fontId="2"/>
  </si>
  <si>
    <r>
      <rPr>
        <sz val="11"/>
        <rFont val="ＭＳ Ｐゴシック"/>
        <family val="3"/>
        <charset val="128"/>
      </rPr>
      <t>日</t>
    </r>
    <rPh sb="0" eb="1">
      <t>ヒ</t>
    </rPh>
    <phoneticPr fontId="2"/>
  </si>
  <si>
    <r>
      <rPr>
        <sz val="10"/>
        <rFont val="ＭＳ ゴシック"/>
        <family val="3"/>
        <charset val="128"/>
      </rPr>
      <t>計画</t>
    </r>
    <phoneticPr fontId="2"/>
  </si>
  <si>
    <r>
      <rPr>
        <sz val="10"/>
        <rFont val="ＭＳ ゴシック"/>
        <family val="3"/>
        <charset val="128"/>
      </rPr>
      <t>今回請求</t>
    </r>
    <rPh sb="0" eb="2">
      <t>コンカイ</t>
    </rPh>
    <rPh sb="2" eb="4">
      <t>セイキュウ</t>
    </rPh>
    <phoneticPr fontId="2"/>
  </si>
  <si>
    <r>
      <rPr>
        <sz val="10"/>
        <rFont val="ＭＳ Ｐゴシック"/>
        <family val="3"/>
        <charset val="128"/>
      </rPr>
      <t>（</t>
    </r>
    <r>
      <rPr>
        <sz val="10"/>
        <rFont val="Lucida Sans"/>
        <family val="2"/>
      </rPr>
      <t xml:space="preserve"> </t>
    </r>
    <r>
      <rPr>
        <sz val="10"/>
        <rFont val="ＭＳ Ｐゴシック"/>
        <family val="3"/>
        <charset val="128"/>
      </rPr>
      <t>今回請求</t>
    </r>
    <r>
      <rPr>
        <sz val="10"/>
        <rFont val="Lucida Sans"/>
        <family val="2"/>
      </rPr>
      <t xml:space="preserve"> </t>
    </r>
    <r>
      <rPr>
        <sz val="10"/>
        <rFont val="ＭＳ Ｐゴシック"/>
        <family val="3"/>
        <charset val="128"/>
      </rPr>
      <t>）</t>
    </r>
    <phoneticPr fontId="2"/>
  </si>
  <si>
    <r>
      <rPr>
        <sz val="10"/>
        <rFont val="ＭＳ ゴシック"/>
        <family val="3"/>
        <charset val="128"/>
      </rPr>
      <t>済</t>
    </r>
    <rPh sb="0" eb="1">
      <t>スミ</t>
    </rPh>
    <phoneticPr fontId="2"/>
  </si>
  <si>
    <r>
      <rPr>
        <sz val="10"/>
        <rFont val="ＭＳ Ｐゴシック"/>
        <family val="3"/>
        <charset val="128"/>
      </rPr>
      <t>（</t>
    </r>
    <r>
      <rPr>
        <sz val="10"/>
        <rFont val="Lucida Sans"/>
        <family val="2"/>
      </rPr>
      <t xml:space="preserve"> </t>
    </r>
    <r>
      <rPr>
        <sz val="10"/>
        <rFont val="ＭＳ Ｐゴシック"/>
        <family val="3"/>
        <charset val="128"/>
      </rPr>
      <t>済</t>
    </r>
    <r>
      <rPr>
        <sz val="10"/>
        <rFont val="Lucida Sans"/>
        <family val="2"/>
      </rPr>
      <t xml:space="preserve"> </t>
    </r>
    <r>
      <rPr>
        <sz val="10"/>
        <rFont val="ＭＳ Ｐゴシック"/>
        <family val="3"/>
        <charset val="128"/>
      </rPr>
      <t>）</t>
    </r>
    <phoneticPr fontId="2"/>
  </si>
  <si>
    <t>事業中止</t>
    <rPh sb="0" eb="4">
      <t>ジギョウチュウシ</t>
    </rPh>
    <phoneticPr fontId="2"/>
  </si>
  <si>
    <r>
      <rPr>
        <sz val="10"/>
        <rFont val="ＭＳ Ｐゴシック"/>
        <family val="3"/>
        <charset val="128"/>
      </rPr>
      <t>（</t>
    </r>
    <r>
      <rPr>
        <sz val="10"/>
        <rFont val="Lucida Sans"/>
        <family val="2"/>
      </rPr>
      <t xml:space="preserve"> </t>
    </r>
    <r>
      <rPr>
        <sz val="10"/>
        <rFont val="ＭＳ Ｐゴシック"/>
        <family val="3"/>
        <charset val="128"/>
      </rPr>
      <t>事業中止</t>
    </r>
    <r>
      <rPr>
        <sz val="10"/>
        <rFont val="Lucida Sans"/>
        <family val="2"/>
      </rPr>
      <t xml:space="preserve"> </t>
    </r>
    <r>
      <rPr>
        <sz val="10"/>
        <rFont val="ＭＳ Ｐゴシック"/>
        <family val="3"/>
        <charset val="128"/>
      </rPr>
      <t>）</t>
    </r>
    <rPh sb="2" eb="4">
      <t>ジギョウ</t>
    </rPh>
    <rPh sb="4" eb="6">
      <t>チュウシ</t>
    </rPh>
    <phoneticPr fontId="2"/>
  </si>
  <si>
    <r>
      <rPr>
        <sz val="10"/>
        <rFont val="ＭＳ ゴシック"/>
        <family val="3"/>
        <charset val="128"/>
      </rPr>
      <t>実績</t>
    </r>
  </si>
  <si>
    <t>計画</t>
    <rPh sb="0" eb="2">
      <t>ケイカク</t>
    </rPh>
    <phoneticPr fontId="2"/>
  </si>
  <si>
    <t>初年度</t>
    <rPh sb="0" eb="3">
      <t>ショネンド</t>
    </rPh>
    <phoneticPr fontId="2"/>
  </si>
  <si>
    <r>
      <rPr>
        <sz val="10"/>
        <rFont val="ＭＳ Ｐゴシック"/>
        <family val="2"/>
        <charset val="128"/>
      </rPr>
      <t>事業着工</t>
    </r>
    <r>
      <rPr>
        <sz val="10"/>
        <rFont val="Lucida Sans"/>
        <family val="2"/>
      </rPr>
      <t>(</t>
    </r>
    <r>
      <rPr>
        <sz val="10"/>
        <rFont val="ＭＳ Ｐゴシック"/>
        <family val="2"/>
        <charset val="128"/>
      </rPr>
      <t>予定</t>
    </r>
    <r>
      <rPr>
        <sz val="10"/>
        <rFont val="Lucida Sans"/>
        <family val="2"/>
      </rPr>
      <t>)</t>
    </r>
    <rPh sb="0" eb="2">
      <t>ジギョウ</t>
    </rPh>
    <rPh sb="2" eb="4">
      <t>チャッコウ</t>
    </rPh>
    <rPh sb="5" eb="7">
      <t>ヨテイ</t>
    </rPh>
    <phoneticPr fontId="2"/>
  </si>
  <si>
    <r>
      <rPr>
        <sz val="10"/>
        <rFont val="ＭＳ Ｐゴシック"/>
        <family val="2"/>
        <charset val="128"/>
      </rPr>
      <t>事業完了（予定）</t>
    </r>
    <rPh sb="0" eb="2">
      <t>ジギョウ</t>
    </rPh>
    <rPh sb="2" eb="4">
      <t>カンリョウ</t>
    </rPh>
    <rPh sb="5" eb="7">
      <t>ヨテイ</t>
    </rPh>
    <phoneticPr fontId="2"/>
  </si>
  <si>
    <t>次年度</t>
    <rPh sb="0" eb="3">
      <t>ジネンド</t>
    </rPh>
    <phoneticPr fontId="2"/>
  </si>
  <si>
    <t>実績</t>
    <rPh sb="0" eb="2">
      <t>ジッセキ</t>
    </rPh>
    <phoneticPr fontId="2"/>
  </si>
  <si>
    <t>事業着工</t>
    <rPh sb="0" eb="2">
      <t>ジギョウ</t>
    </rPh>
    <rPh sb="2" eb="4">
      <t>チャッコウ</t>
    </rPh>
    <phoneticPr fontId="2"/>
  </si>
  <si>
    <t>事業完了</t>
    <rPh sb="0" eb="2">
      <t>ジギョウ</t>
    </rPh>
    <rPh sb="2" eb="4">
      <t>カンリョウ</t>
    </rPh>
    <phoneticPr fontId="2"/>
  </si>
  <si>
    <r>
      <rPr>
        <sz val="10"/>
        <color theme="1"/>
        <rFont val="ＭＳ ゴシック"/>
        <family val="3"/>
        <charset val="128"/>
      </rPr>
      <t>事業を翌年度に継続する理由</t>
    </r>
    <rPh sb="0" eb="2">
      <t>ジギョウ</t>
    </rPh>
    <rPh sb="3" eb="6">
      <t>ヨクネンド</t>
    </rPh>
    <rPh sb="7" eb="9">
      <t>ケイゾク</t>
    </rPh>
    <rPh sb="11" eb="13">
      <t>リユウ</t>
    </rPh>
    <phoneticPr fontId="2"/>
  </si>
  <si>
    <r>
      <rPr>
        <sz val="10"/>
        <color theme="1"/>
        <rFont val="ＭＳ 明朝"/>
        <family val="2"/>
        <charset val="128"/>
      </rPr>
      <t>事業内容</t>
    </r>
    <rPh sb="0" eb="2">
      <t>ジギョウ</t>
    </rPh>
    <rPh sb="2" eb="4">
      <t>ナイヨウ</t>
    </rPh>
    <phoneticPr fontId="2"/>
  </si>
  <si>
    <r>
      <rPr>
        <sz val="10"/>
        <color theme="1"/>
        <rFont val="ＭＳ 明朝"/>
        <family val="2"/>
        <charset val="128"/>
      </rPr>
      <t>主　　な　　理　　由</t>
    </r>
    <rPh sb="0" eb="1">
      <t>オモ</t>
    </rPh>
    <rPh sb="6" eb="7">
      <t>リ</t>
    </rPh>
    <rPh sb="9" eb="10">
      <t>ヨシ</t>
    </rPh>
    <phoneticPr fontId="2"/>
  </si>
  <si>
    <r>
      <rPr>
        <sz val="10"/>
        <color theme="1"/>
        <rFont val="ＭＳ 明朝"/>
        <family val="2"/>
        <charset val="128"/>
      </rPr>
      <t>１　優良品目・品種への転換</t>
    </r>
    <rPh sb="2" eb="4">
      <t>ユウリョウ</t>
    </rPh>
    <rPh sb="4" eb="6">
      <t>ヒンモク</t>
    </rPh>
    <rPh sb="7" eb="9">
      <t>ヒンシュ</t>
    </rPh>
    <rPh sb="11" eb="13">
      <t>テンカン</t>
    </rPh>
    <phoneticPr fontId="2"/>
  </si>
  <si>
    <r>
      <rPr>
        <sz val="10"/>
        <color theme="1"/>
        <rFont val="ＭＳ 明朝"/>
        <family val="2"/>
        <charset val="128"/>
      </rPr>
      <t>改植</t>
    </r>
    <rPh sb="0" eb="2">
      <t>カイショク</t>
    </rPh>
    <phoneticPr fontId="2"/>
  </si>
  <si>
    <r>
      <rPr>
        <sz val="10"/>
        <color theme="1"/>
        <rFont val="ＭＳ 明朝"/>
        <family val="2"/>
        <charset val="128"/>
      </rPr>
      <t>高接</t>
    </r>
    <rPh sb="0" eb="1">
      <t>コウ</t>
    </rPh>
    <rPh sb="1" eb="2">
      <t>セツ</t>
    </rPh>
    <phoneticPr fontId="2"/>
  </si>
  <si>
    <r>
      <rPr>
        <sz val="10"/>
        <color theme="1"/>
        <rFont val="ＭＳ 明朝"/>
        <family val="2"/>
        <charset val="128"/>
      </rPr>
      <t>２　新植</t>
    </r>
    <rPh sb="2" eb="4">
      <t>シンショク</t>
    </rPh>
    <phoneticPr fontId="2"/>
  </si>
  <si>
    <r>
      <rPr>
        <sz val="10"/>
        <color theme="1"/>
        <rFont val="ＭＳ 明朝"/>
        <family val="2"/>
        <charset val="128"/>
      </rPr>
      <t>３　小規模園地整備</t>
    </r>
    <rPh sb="2" eb="5">
      <t>ショウキボ</t>
    </rPh>
    <rPh sb="5" eb="7">
      <t>エンチ</t>
    </rPh>
    <rPh sb="7" eb="9">
      <t>セイビ</t>
    </rPh>
    <phoneticPr fontId="2"/>
  </si>
  <si>
    <t>(</t>
    <phoneticPr fontId="2"/>
  </si>
  <si>
    <t>)</t>
    <phoneticPr fontId="2"/>
  </si>
  <si>
    <r>
      <rPr>
        <sz val="10"/>
        <color theme="1"/>
        <rFont val="ＭＳ 明朝"/>
        <family val="2"/>
        <charset val="128"/>
      </rPr>
      <t>４　放任園発生防止</t>
    </r>
    <rPh sb="2" eb="4">
      <t>ホウニン</t>
    </rPh>
    <rPh sb="4" eb="5">
      <t>エン</t>
    </rPh>
    <rPh sb="5" eb="7">
      <t>ハッセイ</t>
    </rPh>
    <rPh sb="7" eb="9">
      <t>ボウシ</t>
    </rPh>
    <phoneticPr fontId="2"/>
  </si>
  <si>
    <t>５　用水・かん水設備の整備</t>
    <rPh sb="2" eb="4">
      <t>ヨウスイ</t>
    </rPh>
    <rPh sb="7" eb="8">
      <t>スイ</t>
    </rPh>
    <rPh sb="8" eb="10">
      <t>セツビ</t>
    </rPh>
    <rPh sb="11" eb="13">
      <t>セイビ</t>
    </rPh>
    <phoneticPr fontId="2"/>
  </si>
  <si>
    <r>
      <rPr>
        <sz val="10"/>
        <color theme="1"/>
        <rFont val="ＭＳ 明朝"/>
        <family val="2"/>
        <charset val="128"/>
      </rPr>
      <t>６　本会特認事業</t>
    </r>
    <rPh sb="2" eb="4">
      <t>ホンカイ</t>
    </rPh>
    <rPh sb="4" eb="6">
      <t>トクニン</t>
    </rPh>
    <rPh sb="6" eb="8">
      <t>ジギョウ</t>
    </rPh>
    <phoneticPr fontId="2"/>
  </si>
  <si>
    <t>(</t>
  </si>
  <si>
    <t>)</t>
  </si>
  <si>
    <r>
      <rPr>
        <sz val="10"/>
        <color theme="1"/>
        <rFont val="ＭＳ 明朝"/>
        <family val="2"/>
        <charset val="128"/>
      </rPr>
      <t>注：</t>
    </r>
    <rPh sb="0" eb="1">
      <t>チュウ</t>
    </rPh>
    <phoneticPr fontId="2"/>
  </si>
  <si>
    <t>１　事業内容の（　）内には、該当する内容を記入すること（例えば、「園内道の整備」、「防風設備の整備」など）。</t>
    <rPh sb="2" eb="4">
      <t>ジギョウ</t>
    </rPh>
    <rPh sb="4" eb="6">
      <t>ナイヨウ</t>
    </rPh>
    <rPh sb="10" eb="11">
      <t>ナイ</t>
    </rPh>
    <rPh sb="14" eb="16">
      <t>ガイトウ</t>
    </rPh>
    <rPh sb="18" eb="20">
      <t>ナイヨウ</t>
    </rPh>
    <rPh sb="21" eb="23">
      <t>キニュウ</t>
    </rPh>
    <rPh sb="28" eb="29">
      <t>タト</t>
    </rPh>
    <rPh sb="33" eb="36">
      <t>エンナイドウ</t>
    </rPh>
    <rPh sb="37" eb="39">
      <t>セイビ</t>
    </rPh>
    <rPh sb="42" eb="44">
      <t>ボウフウ</t>
    </rPh>
    <rPh sb="44" eb="46">
      <t>セツビ</t>
    </rPh>
    <rPh sb="47" eb="49">
      <t>セイビ</t>
    </rPh>
    <phoneticPr fontId="2"/>
  </si>
  <si>
    <r>
      <rPr>
        <sz val="10"/>
        <color theme="1"/>
        <rFont val="ＭＳ 明朝"/>
        <family val="1"/>
        <charset val="128"/>
      </rPr>
      <t>２　主な理由については、簡潔かつ具体的に記入することとし、複数ある場合には、適宜欄を挿入して記入すること。</t>
    </r>
    <rPh sb="2" eb="3">
      <t>オモ</t>
    </rPh>
    <rPh sb="4" eb="6">
      <t>リユウ</t>
    </rPh>
    <rPh sb="12" eb="14">
      <t>カンケツ</t>
    </rPh>
    <rPh sb="16" eb="19">
      <t>グタイテキ</t>
    </rPh>
    <rPh sb="20" eb="22">
      <t>キニュウ</t>
    </rPh>
    <rPh sb="29" eb="31">
      <t>フクスウ</t>
    </rPh>
    <rPh sb="33" eb="35">
      <t>バアイ</t>
    </rPh>
    <rPh sb="38" eb="40">
      <t>テキギ</t>
    </rPh>
    <rPh sb="40" eb="41">
      <t>ラン</t>
    </rPh>
    <rPh sb="42" eb="44">
      <t>ソウニュウ</t>
    </rPh>
    <rPh sb="46" eb="48">
      <t>キニュウ</t>
    </rPh>
    <phoneticPr fontId="2"/>
  </si>
  <si>
    <r>
      <rPr>
        <sz val="10"/>
        <rFont val="ＭＳ 明朝"/>
        <family val="2"/>
        <charset val="128"/>
      </rPr>
      <t>（記入要領）</t>
    </r>
    <rPh sb="1" eb="3">
      <t>キニュウ</t>
    </rPh>
    <rPh sb="3" eb="5">
      <t>ヨウリョウ</t>
    </rPh>
    <phoneticPr fontId="60"/>
  </si>
  <si>
    <r>
      <rPr>
        <sz val="10"/>
        <rFont val="ＭＳ 明朝"/>
        <family val="1"/>
        <charset val="128"/>
      </rPr>
      <t>　整備事業と果樹未収益期間支援事業の申請を合わせて行う場合であって支援対象者が異なる場合には、支援対象者の欄の上段に整備事業を行う者（例えば農地中間管理機構等）を記載し、その下段に果樹未収益期間支援事業の支援対象者である担い手（改植後１年以内に当該園地での経営を行うことが確実な、産地計画に位置づけられた担い手）の氏名を記載する。</t>
    </r>
    <rPh sb="1" eb="3">
      <t>セイビ</t>
    </rPh>
    <rPh sb="3" eb="5">
      <t>ジギョウ</t>
    </rPh>
    <rPh sb="6" eb="8">
      <t>カジュ</t>
    </rPh>
    <rPh sb="8" eb="11">
      <t>ミシュウエキ</t>
    </rPh>
    <rPh sb="11" eb="13">
      <t>キカン</t>
    </rPh>
    <rPh sb="13" eb="15">
      <t>シエン</t>
    </rPh>
    <rPh sb="15" eb="17">
      <t>ジギョウ</t>
    </rPh>
    <rPh sb="18" eb="20">
      <t>シンセイ</t>
    </rPh>
    <rPh sb="21" eb="22">
      <t>ア</t>
    </rPh>
    <rPh sb="25" eb="26">
      <t>オコナ</t>
    </rPh>
    <rPh sb="27" eb="29">
      <t>バアイ</t>
    </rPh>
    <rPh sb="33" eb="35">
      <t>シエン</t>
    </rPh>
    <rPh sb="35" eb="38">
      <t>タイショウシャ</t>
    </rPh>
    <rPh sb="39" eb="40">
      <t>コト</t>
    </rPh>
    <rPh sb="42" eb="44">
      <t>バアイ</t>
    </rPh>
    <rPh sb="47" eb="49">
      <t>シエン</t>
    </rPh>
    <rPh sb="49" eb="52">
      <t>タイショウシャ</t>
    </rPh>
    <rPh sb="53" eb="54">
      <t>ラン</t>
    </rPh>
    <rPh sb="55" eb="57">
      <t>ジョウダン</t>
    </rPh>
    <rPh sb="58" eb="60">
      <t>セイビ</t>
    </rPh>
    <rPh sb="60" eb="62">
      <t>ジギョウ</t>
    </rPh>
    <rPh sb="63" eb="64">
      <t>オコナ</t>
    </rPh>
    <rPh sb="65" eb="66">
      <t>モノ</t>
    </rPh>
    <rPh sb="67" eb="68">
      <t>タト</t>
    </rPh>
    <rPh sb="70" eb="72">
      <t>ノウチ</t>
    </rPh>
    <rPh sb="72" eb="74">
      <t>チュウカン</t>
    </rPh>
    <rPh sb="74" eb="76">
      <t>カンリ</t>
    </rPh>
    <rPh sb="76" eb="78">
      <t>キコウ</t>
    </rPh>
    <rPh sb="78" eb="79">
      <t>トウ</t>
    </rPh>
    <rPh sb="81" eb="83">
      <t>キサイ</t>
    </rPh>
    <rPh sb="87" eb="89">
      <t>ゲダン</t>
    </rPh>
    <rPh sb="90" eb="92">
      <t>カジュ</t>
    </rPh>
    <rPh sb="92" eb="95">
      <t>ミシュウエキ</t>
    </rPh>
    <rPh sb="95" eb="97">
      <t>キカン</t>
    </rPh>
    <rPh sb="97" eb="99">
      <t>シエン</t>
    </rPh>
    <rPh sb="99" eb="101">
      <t>ジギョウ</t>
    </rPh>
    <rPh sb="102" eb="104">
      <t>シエン</t>
    </rPh>
    <rPh sb="104" eb="107">
      <t>タイショウシャ</t>
    </rPh>
    <rPh sb="110" eb="111">
      <t>ニナ</t>
    </rPh>
    <rPh sb="112" eb="113">
      <t>テ</t>
    </rPh>
    <rPh sb="114" eb="116">
      <t>カイショク</t>
    </rPh>
    <rPh sb="116" eb="117">
      <t>ゴ</t>
    </rPh>
    <rPh sb="118" eb="119">
      <t>ネン</t>
    </rPh>
    <rPh sb="119" eb="121">
      <t>イナイ</t>
    </rPh>
    <rPh sb="136" eb="138">
      <t>カクジツ</t>
    </rPh>
    <rPh sb="140" eb="142">
      <t>サンチ</t>
    </rPh>
    <rPh sb="142" eb="144">
      <t>ケイカク</t>
    </rPh>
    <rPh sb="145" eb="147">
      <t>イチ</t>
    </rPh>
    <rPh sb="152" eb="153">
      <t>ニナ</t>
    </rPh>
    <rPh sb="154" eb="155">
      <t>テ</t>
    </rPh>
    <phoneticPr fontId="60"/>
  </si>
  <si>
    <r>
      <rPr>
        <sz val="10"/>
        <rFont val="ＭＳ 明朝"/>
        <family val="1"/>
        <charset val="128"/>
      </rPr>
      <t>①</t>
    </r>
    <phoneticPr fontId="2"/>
  </si>
  <si>
    <t xml:space="preserve">「転換元（現況）」、「転換先」の欄については、「事業内容」が優良品目・品種への転換もしくは優良品目・品種への転換と同時に小規模園地整備、用水・かん水設備等の整備を実施する場合、「転換元（現況）」、「転換先」の欄にそれぞれの品目及び品種を記入すること。なお、自己育成大苗使用に該当する場合は「自己育成大苗」と備考欄にあわせて記入すること。
</t>
    <rPh sb="68" eb="70">
      <t>ヨウスイ</t>
    </rPh>
    <rPh sb="74" eb="76">
      <t>セツビ</t>
    </rPh>
    <rPh sb="76" eb="77">
      <t>トウ</t>
    </rPh>
    <rPh sb="128" eb="130">
      <t>ジコ</t>
    </rPh>
    <rPh sb="130" eb="132">
      <t>イクセイ</t>
    </rPh>
    <rPh sb="132" eb="133">
      <t>オオ</t>
    </rPh>
    <rPh sb="133" eb="134">
      <t>ナエ</t>
    </rPh>
    <rPh sb="134" eb="136">
      <t>シヨウ</t>
    </rPh>
    <rPh sb="145" eb="147">
      <t>ジコ</t>
    </rPh>
    <rPh sb="147" eb="149">
      <t>イクセイ</t>
    </rPh>
    <rPh sb="149" eb="150">
      <t>オオ</t>
    </rPh>
    <rPh sb="150" eb="151">
      <t>ナエ</t>
    </rPh>
    <rPh sb="153" eb="156">
      <t>ビコウラン</t>
    </rPh>
    <phoneticPr fontId="60"/>
  </si>
  <si>
    <r>
      <rPr>
        <sz val="10"/>
        <rFont val="ＭＳ 明朝"/>
        <family val="1"/>
        <charset val="128"/>
      </rPr>
      <t>②</t>
    </r>
    <phoneticPr fontId="2"/>
  </si>
  <si>
    <t xml:space="preserve">小規模園地整備、用水・かん水設備等の整備のみを実施する場合（優良品目・品種への転換と同時に実施しない場合）は、「転換先」の欄にその品目及び品種を記入すること。
</t>
    <rPh sb="14" eb="16">
      <t>セツビ</t>
    </rPh>
    <rPh sb="58" eb="59">
      <t>サキ</t>
    </rPh>
    <phoneticPr fontId="2"/>
  </si>
  <si>
    <r>
      <rPr>
        <sz val="10"/>
        <rFont val="ＭＳ 明朝"/>
        <family val="1"/>
        <charset val="128"/>
      </rPr>
      <t>③</t>
    </r>
    <phoneticPr fontId="2"/>
  </si>
  <si>
    <r>
      <rPr>
        <sz val="10"/>
        <rFont val="ＭＳ 明朝"/>
        <family val="1"/>
        <charset val="128"/>
      </rPr>
      <t>なお、品目を記入する場合、うんしゅうみかんでは、極早生、早生、普通、根域制限栽培のいずれかを、りんごでは、</t>
    </r>
    <r>
      <rPr>
        <strike/>
        <sz val="10"/>
        <rFont val="Lucida Sans"/>
        <family val="2"/>
      </rPr>
      <t>,</t>
    </r>
    <r>
      <rPr>
        <sz val="10"/>
        <rFont val="ＭＳ 明朝"/>
        <family val="1"/>
        <charset val="128"/>
      </rPr>
      <t>普通栽培、わい化栽培、新わい化栽培、超高密植栽培、朝日ロンバス方式、</t>
    </r>
    <r>
      <rPr>
        <sz val="10"/>
        <rFont val="Lucida Sans"/>
        <family val="1"/>
      </rPr>
      <t>V</t>
    </r>
    <r>
      <rPr>
        <sz val="10"/>
        <rFont val="ＭＳ 明朝"/>
        <family val="1"/>
        <charset val="128"/>
      </rPr>
      <t>字ジョイント栽培のいずれかを、なしでは、普通栽培、ジョイント栽培、根域制限栽培、</t>
    </r>
    <r>
      <rPr>
        <sz val="10"/>
        <rFont val="Lucida Sans"/>
        <family val="1"/>
      </rPr>
      <t>V</t>
    </r>
    <r>
      <rPr>
        <sz val="10"/>
        <rFont val="ＭＳ 明朝"/>
        <family val="1"/>
        <charset val="128"/>
      </rPr>
      <t>字ジョイント栽培のいずれかを、ぶどうでは、普通栽培、垣根栽培、根域制限栽培のいずれかを、かきでは普通栽培、ジョイント栽培、</t>
    </r>
    <r>
      <rPr>
        <sz val="10"/>
        <rFont val="Lucida Sans"/>
        <family val="1"/>
      </rPr>
      <t>V</t>
    </r>
    <r>
      <rPr>
        <sz val="10"/>
        <rFont val="ＭＳ 明朝"/>
        <family val="1"/>
        <charset val="128"/>
      </rPr>
      <t>字ジョイント栽培のいずれかを、すももでは普通栽培、ジョイント栽培のいずれかを、おうとうでは普通栽培、</t>
    </r>
    <r>
      <rPr>
        <sz val="10"/>
        <rFont val="Lucida Sans"/>
        <family val="1"/>
      </rPr>
      <t>V</t>
    </r>
    <r>
      <rPr>
        <sz val="10"/>
        <rFont val="ＭＳ 明朝"/>
        <family val="1"/>
        <charset val="128"/>
      </rPr>
      <t>字ジョイント栽培のいずれかを記入すること。</t>
    </r>
    <rPh sb="34" eb="40">
      <t>コンイキセイゲンサイバイ</t>
    </rPh>
    <rPh sb="65" eb="66">
      <t>シン</t>
    </rPh>
    <rPh sb="68" eb="69">
      <t>カ</t>
    </rPh>
    <rPh sb="69" eb="71">
      <t>サイバイ</t>
    </rPh>
    <rPh sb="72" eb="73">
      <t>チョウ</t>
    </rPh>
    <rPh sb="73" eb="74">
      <t>コウ</t>
    </rPh>
    <rPh sb="74" eb="76">
      <t>ミッショク</t>
    </rPh>
    <rPh sb="76" eb="78">
      <t>サイバイ</t>
    </rPh>
    <rPh sb="79" eb="81">
      <t>アサヒ</t>
    </rPh>
    <rPh sb="85" eb="87">
      <t>ホウシキ</t>
    </rPh>
    <rPh sb="109" eb="111">
      <t>フツウ</t>
    </rPh>
    <rPh sb="111" eb="113">
      <t>サイバイ</t>
    </rPh>
    <rPh sb="119" eb="121">
      <t>サイバイ</t>
    </rPh>
    <rPh sb="122" eb="123">
      <t>コン</t>
    </rPh>
    <rPh sb="123" eb="124">
      <t>イキ</t>
    </rPh>
    <rPh sb="124" eb="126">
      <t>セイゲン</t>
    </rPh>
    <rPh sb="126" eb="128">
      <t>サイバイ</t>
    </rPh>
    <rPh sb="161" eb="167">
      <t>コンイキセイゲンサイバイ</t>
    </rPh>
    <rPh sb="178" eb="182">
      <t>フツウサイバイ</t>
    </rPh>
    <rPh sb="188" eb="190">
      <t>サイバイ</t>
    </rPh>
    <rPh sb="237" eb="241">
      <t>フツウサイバイ</t>
    </rPh>
    <phoneticPr fontId="2"/>
  </si>
  <si>
    <r>
      <rPr>
        <sz val="10"/>
        <rFont val="ＭＳ 明朝"/>
        <family val="1"/>
        <charset val="128"/>
      </rPr>
      <t>④</t>
    </r>
  </si>
  <si>
    <r>
      <rPr>
        <sz val="10"/>
        <rFont val="ＭＳ 明朝"/>
        <family val="1"/>
        <charset val="128"/>
      </rPr>
      <t>また、放任園発生防止又は新植を実施する場合は、「転換先」の欄にその品目及び品種等を記入すること。</t>
    </r>
    <rPh sb="3" eb="6">
      <t>ホウニンエン</t>
    </rPh>
    <rPh sb="6" eb="8">
      <t>ハッセイ</t>
    </rPh>
    <rPh sb="8" eb="10">
      <t>ボウシ</t>
    </rPh>
    <rPh sb="26" eb="27">
      <t>サキ</t>
    </rPh>
    <phoneticPr fontId="2"/>
  </si>
  <si>
    <r>
      <t xml:space="preserve"> </t>
    </r>
    <r>
      <rPr>
        <sz val="10"/>
        <rFont val="ＭＳ 明朝"/>
        <family val="1"/>
        <charset val="128"/>
      </rPr>
      <t xml:space="preserve">自然災害関連の改植に合わせて果樹棚等の導入を行う場合には、改植については通常通り記入し、果樹棚等については同じ行の高接の欄を利用して、事業量欄に「果樹棚〇ｍ」等と記入すること。この時、事業費と補助金のみ記入することとし、園地数と面積は無記入とすること。
</t>
    </r>
    <rPh sb="61" eb="62">
      <t>ラン</t>
    </rPh>
    <rPh sb="63" eb="65">
      <t>リヨウ</t>
    </rPh>
    <phoneticPr fontId="60"/>
  </si>
  <si>
    <r>
      <rPr>
        <sz val="10"/>
        <rFont val="ＭＳ 明朝"/>
        <family val="1"/>
        <charset val="128"/>
      </rPr>
      <t>なお、合計の欄については、果樹棚等の欄を設けずに、改植の欄に改植に係る金額と果樹棚の整備に係る金額を合計したものを記入すること。
この場合、園地数、面積については、果樹棚等はカウントせず、改植の園地数のみを記入すること。</t>
    </r>
    <phoneticPr fontId="2"/>
  </si>
  <si>
    <r>
      <t>「事業量」の欄については、優良品目・品種への転換（改植）又は新植を実施する場合は、植栽する苗木の本数を、高接を実施する場合は、穂木の重量を、小規模園地整備（園内道の整備）を実施する場合は、延長</t>
    </r>
    <r>
      <rPr>
        <sz val="10"/>
        <rFont val="ＭＳ 明朝"/>
        <family val="2"/>
        <charset val="128"/>
      </rPr>
      <t>×</t>
    </r>
    <r>
      <rPr>
        <sz val="10"/>
        <rFont val="ＭＳ 明朝"/>
        <family val="1"/>
        <charset val="128"/>
      </rPr>
      <t>幅員、用水・かん水設備の整備については、整備する撒水設備の延長、スプリンクラーの設置数を記入するなど、事業内容に応じた事業量を記入すること。また、土壌土層改良の、傾斜の緩和については、それぞれ、土壌土層の物理的な改良、面的な傾斜の緩和を主たる目的とし、原則として重機を用いた土木工事であること、設備や施設の事業については、資材や部品の購入のみは補助対象外であり、単純な更新については補助対象外であることに留意すること。</t>
    </r>
    <rPh sb="1" eb="4">
      <t>ジギョウリョウ</t>
    </rPh>
    <rPh sb="6" eb="7">
      <t>ラン</t>
    </rPh>
    <rPh sb="13" eb="15">
      <t>ユウリョウ</t>
    </rPh>
    <rPh sb="15" eb="17">
      <t>ヒンモク</t>
    </rPh>
    <rPh sb="18" eb="20">
      <t>ヒンシュ</t>
    </rPh>
    <rPh sb="22" eb="24">
      <t>テンカン</t>
    </rPh>
    <rPh sb="25" eb="27">
      <t>カイショク</t>
    </rPh>
    <rPh sb="28" eb="29">
      <t>マタ</t>
    </rPh>
    <rPh sb="30" eb="32">
      <t>シンショク</t>
    </rPh>
    <rPh sb="33" eb="35">
      <t>ジッシ</t>
    </rPh>
    <rPh sb="37" eb="39">
      <t>バアイ</t>
    </rPh>
    <rPh sb="41" eb="43">
      <t>ショクサイ</t>
    </rPh>
    <rPh sb="45" eb="46">
      <t>ナエ</t>
    </rPh>
    <rPh sb="46" eb="47">
      <t>キ</t>
    </rPh>
    <rPh sb="48" eb="50">
      <t>ホンスウ</t>
    </rPh>
    <rPh sb="52" eb="53">
      <t>タカ</t>
    </rPh>
    <rPh sb="53" eb="54">
      <t>ツ</t>
    </rPh>
    <rPh sb="55" eb="57">
      <t>ジッシ</t>
    </rPh>
    <rPh sb="59" eb="61">
      <t>バアイ</t>
    </rPh>
    <rPh sb="63" eb="65">
      <t>ホギ</t>
    </rPh>
    <rPh sb="70" eb="71">
      <t>コ</t>
    </rPh>
    <rPh sb="78" eb="80">
      <t>エンナイ</t>
    </rPh>
    <rPh sb="80" eb="81">
      <t>ドウ</t>
    </rPh>
    <rPh sb="82" eb="84">
      <t>セイビ</t>
    </rPh>
    <rPh sb="86" eb="88">
      <t>ジッシ</t>
    </rPh>
    <rPh sb="90" eb="92">
      <t>バアイ</t>
    </rPh>
    <rPh sb="94" eb="96">
      <t>エンチョウ</t>
    </rPh>
    <rPh sb="100" eb="102">
      <t>ヨウスイ</t>
    </rPh>
    <rPh sb="105" eb="106">
      <t>スイ</t>
    </rPh>
    <rPh sb="106" eb="108">
      <t>セツビ</t>
    </rPh>
    <rPh sb="109" eb="111">
      <t>セイビ</t>
    </rPh>
    <rPh sb="117" eb="119">
      <t>セイビ</t>
    </rPh>
    <rPh sb="121" eb="123">
      <t>サンスイ</t>
    </rPh>
    <rPh sb="123" eb="125">
      <t>セツビ</t>
    </rPh>
    <rPh sb="126" eb="128">
      <t>エンチョウ</t>
    </rPh>
    <rPh sb="137" eb="139">
      <t>セッチ</t>
    </rPh>
    <rPh sb="139" eb="140">
      <t>スウ</t>
    </rPh>
    <rPh sb="141" eb="143">
      <t>キニュウ</t>
    </rPh>
    <rPh sb="148" eb="150">
      <t>ジギョウ</t>
    </rPh>
    <rPh sb="153" eb="154">
      <t>オウ</t>
    </rPh>
    <rPh sb="156" eb="159">
      <t>ジギョウリョウ</t>
    </rPh>
    <rPh sb="160" eb="162">
      <t>キニュウ</t>
    </rPh>
    <rPh sb="170" eb="172">
      <t>ドジョウ</t>
    </rPh>
    <rPh sb="172" eb="174">
      <t>ドソウ</t>
    </rPh>
    <rPh sb="174" eb="176">
      <t>カイリョウ</t>
    </rPh>
    <rPh sb="178" eb="180">
      <t>ケイシャ</t>
    </rPh>
    <rPh sb="181" eb="183">
      <t>カンワ</t>
    </rPh>
    <rPh sb="194" eb="196">
      <t>ドジョウ</t>
    </rPh>
    <rPh sb="196" eb="198">
      <t>ドソウ</t>
    </rPh>
    <rPh sb="199" eb="202">
      <t>ブツリテキ</t>
    </rPh>
    <rPh sb="203" eb="205">
      <t>カイリョウ</t>
    </rPh>
    <rPh sb="206" eb="208">
      <t>メンテキ</t>
    </rPh>
    <rPh sb="209" eb="211">
      <t>ケイシャ</t>
    </rPh>
    <rPh sb="212" eb="214">
      <t>カンワ</t>
    </rPh>
    <rPh sb="215" eb="216">
      <t>シュ</t>
    </rPh>
    <rPh sb="218" eb="220">
      <t>モクテキ</t>
    </rPh>
    <rPh sb="223" eb="225">
      <t>ゲンソク</t>
    </rPh>
    <rPh sb="228" eb="230">
      <t>ジュウキ</t>
    </rPh>
    <rPh sb="231" eb="232">
      <t>モチ</t>
    </rPh>
    <rPh sb="234" eb="236">
      <t>ドボク</t>
    </rPh>
    <rPh sb="236" eb="238">
      <t>コウジ</t>
    </rPh>
    <rPh sb="244" eb="246">
      <t>セツビ</t>
    </rPh>
    <rPh sb="247" eb="249">
      <t>シセツ</t>
    </rPh>
    <rPh sb="250" eb="252">
      <t>ジギョウ</t>
    </rPh>
    <rPh sb="258" eb="260">
      <t>シザイ</t>
    </rPh>
    <rPh sb="261" eb="263">
      <t>ブヒン</t>
    </rPh>
    <rPh sb="264" eb="266">
      <t>コウニュウ</t>
    </rPh>
    <rPh sb="269" eb="271">
      <t>ホジョ</t>
    </rPh>
    <rPh sb="271" eb="274">
      <t>タイショウガイ</t>
    </rPh>
    <rPh sb="278" eb="280">
      <t>タンジュン</t>
    </rPh>
    <rPh sb="281" eb="283">
      <t>コウシン</t>
    </rPh>
    <rPh sb="288" eb="290">
      <t>ホジョ</t>
    </rPh>
    <rPh sb="290" eb="293">
      <t>タイショウガイ</t>
    </rPh>
    <rPh sb="299" eb="301">
      <t>リュウイ</t>
    </rPh>
    <phoneticPr fontId="60"/>
  </si>
  <si>
    <r>
      <rPr>
        <sz val="10"/>
        <rFont val="ＭＳ 明朝"/>
        <family val="1"/>
        <charset val="128"/>
      </rPr>
      <t>事業費については、仕入れに係る消費税がある場合には、同税額込み（除税額込み）の事業費を記載すること。</t>
    </r>
    <rPh sb="0" eb="3">
      <t>ジギョウヒ</t>
    </rPh>
    <rPh sb="9" eb="11">
      <t>シイ</t>
    </rPh>
    <rPh sb="13" eb="14">
      <t>カカ</t>
    </rPh>
    <rPh sb="15" eb="18">
      <t>ショウヒゼイ</t>
    </rPh>
    <rPh sb="21" eb="23">
      <t>バアイ</t>
    </rPh>
    <rPh sb="26" eb="28">
      <t>ドウゼイ</t>
    </rPh>
    <rPh sb="28" eb="29">
      <t>ガク</t>
    </rPh>
    <rPh sb="29" eb="30">
      <t>コ</t>
    </rPh>
    <rPh sb="32" eb="34">
      <t>ジョゼイ</t>
    </rPh>
    <rPh sb="34" eb="35">
      <t>ガク</t>
    </rPh>
    <rPh sb="35" eb="36">
      <t>コ</t>
    </rPh>
    <rPh sb="39" eb="41">
      <t>ジギョウ</t>
    </rPh>
    <rPh sb="41" eb="42">
      <t>ヒ</t>
    </rPh>
    <rPh sb="43" eb="45">
      <t>キサイ</t>
    </rPh>
    <phoneticPr fontId="60"/>
  </si>
  <si>
    <r>
      <rPr>
        <sz val="10"/>
        <rFont val="ＭＳ 明朝"/>
        <family val="1"/>
        <charset val="128"/>
      </rPr>
      <t>「助成単価（定額・定率）」の欄には、補助率が定額助成のものについては助成単価（○○円／㎡）を、補助率が定率助成のものついては</t>
    </r>
    <r>
      <rPr>
        <sz val="10"/>
        <rFont val="Lucida Sans"/>
        <family val="2"/>
      </rPr>
      <t>1</t>
    </r>
    <r>
      <rPr>
        <sz val="10"/>
        <rFont val="ＭＳ 明朝"/>
        <family val="1"/>
        <charset val="128"/>
      </rPr>
      <t>／</t>
    </r>
    <r>
      <rPr>
        <sz val="10"/>
        <rFont val="Lucida Sans"/>
        <family val="2"/>
      </rPr>
      <t>2</t>
    </r>
    <r>
      <rPr>
        <sz val="10"/>
        <rFont val="ＭＳ 明朝"/>
        <family val="1"/>
        <charset val="128"/>
      </rPr>
      <t>以内と記入すること。</t>
    </r>
    <rPh sb="22" eb="24">
      <t>テイガク</t>
    </rPh>
    <rPh sb="24" eb="26">
      <t>ジョセイ</t>
    </rPh>
    <rPh sb="34" eb="36">
      <t>ジョセイ</t>
    </rPh>
    <rPh sb="36" eb="38">
      <t>タンカ</t>
    </rPh>
    <rPh sb="41" eb="42">
      <t>エン</t>
    </rPh>
    <rPh sb="47" eb="50">
      <t>ホジョリツ</t>
    </rPh>
    <rPh sb="51" eb="53">
      <t>テイリツ</t>
    </rPh>
    <rPh sb="53" eb="55">
      <t>ジョセイ</t>
    </rPh>
    <rPh sb="65" eb="67">
      <t>イナイ</t>
    </rPh>
    <rPh sb="68" eb="70">
      <t>キニュウ</t>
    </rPh>
    <phoneticPr fontId="60"/>
  </si>
  <si>
    <r>
      <rPr>
        <sz val="10"/>
        <rFont val="ＭＳ 明朝"/>
        <family val="1"/>
        <charset val="128"/>
      </rPr>
      <t xml:space="preserve">「補助金」の欄の「初年度完了（予定）分」及び「次年度完了（予定）分」の区分については、次のとおりとすること。
</t>
    </r>
    <rPh sb="9" eb="10">
      <t>ショ</t>
    </rPh>
    <rPh sb="20" eb="21">
      <t>オヨ</t>
    </rPh>
    <rPh sb="35" eb="37">
      <t>クブン</t>
    </rPh>
    <rPh sb="43" eb="44">
      <t>ツギ</t>
    </rPh>
    <phoneticPr fontId="60"/>
  </si>
  <si>
    <r>
      <rPr>
        <sz val="10"/>
        <rFont val="ＭＳ 明朝"/>
        <family val="1"/>
        <charset val="128"/>
      </rPr>
      <t>「初年度完了（予定）分」の欄には、当協会への補助金支払請求書の提出が、２月下旬～３月上旬（毎年度、別途定める。）に間に合うものを記入。
　</t>
    </r>
    <phoneticPr fontId="2"/>
  </si>
  <si>
    <r>
      <rPr>
        <sz val="10"/>
        <rFont val="ＭＳ 明朝"/>
        <family val="1"/>
        <charset val="128"/>
      </rPr>
      <t>「次年度完了（予定）分」の欄には、事務手続きが①に間に合わないものを記入。</t>
    </r>
    <phoneticPr fontId="2"/>
  </si>
  <si>
    <r>
      <rPr>
        <sz val="10"/>
        <rFont val="ＭＳ 明朝"/>
        <family val="1"/>
        <charset val="128"/>
      </rPr>
      <t>「果樹未収益期間支援事業」の事業費の欄には、「実施面積（受益面積）」に</t>
    </r>
    <r>
      <rPr>
        <sz val="10"/>
        <rFont val="Lucida Sans"/>
        <family val="2"/>
      </rPr>
      <t>4</t>
    </r>
    <r>
      <rPr>
        <sz val="10"/>
        <rFont val="ＭＳ 明朝"/>
        <family val="1"/>
        <charset val="128"/>
      </rPr>
      <t>年間（農地中間管理機構が改植、新植を行った後に同機構により保全管理が行われた場合には、当該年数（１年に満たない日数は、これを切り捨てて得た年数。）を減じた年数。）及び助成単価</t>
    </r>
    <r>
      <rPr>
        <sz val="10"/>
        <rFont val="Lucida Sans"/>
        <family val="2"/>
      </rPr>
      <t>55</t>
    </r>
    <r>
      <rPr>
        <sz val="10"/>
        <rFont val="ＭＳ 明朝"/>
        <family val="1"/>
        <charset val="128"/>
      </rPr>
      <t>円／㎡を乗じた額を記入すること。</t>
    </r>
    <rPh sb="1" eb="12">
      <t>カジュミシュウエキキカンシエンジギョウ</t>
    </rPh>
    <phoneticPr fontId="2"/>
  </si>
  <si>
    <r>
      <rPr>
        <sz val="10"/>
        <rFont val="ＭＳ 明朝"/>
        <family val="1"/>
        <charset val="128"/>
      </rPr>
      <t>備考欄には、</t>
    </r>
    <rPh sb="0" eb="3">
      <t>ビコウラン</t>
    </rPh>
    <phoneticPr fontId="60"/>
  </si>
  <si>
    <r>
      <rPr>
        <sz val="10"/>
        <rFont val="ＭＳ 明朝"/>
        <family val="1"/>
        <charset val="128"/>
      </rPr>
      <t xml:space="preserve">同一品種を改植する場合にあっては、その根拠となる産地計画に位置づけられている「生産性の向上に資する技術」、「優良系統」等を記入すること。
</t>
    </r>
    <phoneticPr fontId="2"/>
  </si>
  <si>
    <r>
      <rPr>
        <sz val="10"/>
        <rFont val="ＭＳ 明朝"/>
        <family val="1"/>
        <charset val="128"/>
      </rPr>
      <t xml:space="preserve">自然災害関連の改植の場合は、「被災園地」又は「被災園地と地続」と記入すること。
</t>
    </r>
    <phoneticPr fontId="2"/>
  </si>
  <si>
    <r>
      <rPr>
        <sz val="10"/>
        <rFont val="ＭＳ 明朝"/>
        <family val="1"/>
        <charset val="128"/>
      </rPr>
      <t>移動改植を行う場合は、備考欄に「移動改植」と記入すること。この時、転換先の面積欄については、転換元と転換先の面積のうちどちらか小さい方（事業対象となる面積）を記入すること。</t>
    </r>
    <phoneticPr fontId="2"/>
  </si>
  <si>
    <r>
      <rPr>
        <sz val="10"/>
        <rFont val="ＭＳ 明朝"/>
        <family val="1"/>
        <charset val="128"/>
      </rPr>
      <t xml:space="preserve">農地中間管理機構が改植等を実施した後、当該園地において果樹未収益期間支援事業を事業申請する場合には、実施した改植等の内容（品種、面積、園地番号、事業費、補助金等）を所定の欄に記入するとともに、備考欄に
</t>
    </r>
    <rPh sb="0" eb="2">
      <t>ノウチ</t>
    </rPh>
    <rPh sb="2" eb="4">
      <t>チュウカン</t>
    </rPh>
    <rPh sb="4" eb="6">
      <t>カンリ</t>
    </rPh>
    <rPh sb="6" eb="8">
      <t>キコウ</t>
    </rPh>
    <rPh sb="9" eb="11">
      <t>カイショク</t>
    </rPh>
    <rPh sb="11" eb="12">
      <t>トウ</t>
    </rPh>
    <rPh sb="13" eb="15">
      <t>ジッシ</t>
    </rPh>
    <rPh sb="17" eb="18">
      <t>ノチ</t>
    </rPh>
    <rPh sb="50" eb="52">
      <t>ジッシ</t>
    </rPh>
    <rPh sb="54" eb="56">
      <t>カイショク</t>
    </rPh>
    <rPh sb="56" eb="57">
      <t>トウ</t>
    </rPh>
    <rPh sb="58" eb="60">
      <t>ナイヨウ</t>
    </rPh>
    <rPh sb="82" eb="84">
      <t>ショテイ</t>
    </rPh>
    <rPh sb="85" eb="86">
      <t>ラン</t>
    </rPh>
    <rPh sb="87" eb="89">
      <t>キニュウ</t>
    </rPh>
    <rPh sb="96" eb="99">
      <t>ビコウラン</t>
    </rPh>
    <phoneticPr fontId="60"/>
  </si>
  <si>
    <r>
      <rPr>
        <sz val="10"/>
        <rFont val="ＭＳ 明朝"/>
        <family val="1"/>
        <charset val="128"/>
      </rPr>
      <t>改植を実施した機構名、年度、完了年月日、当該園地番号のほか、</t>
    </r>
    <phoneticPr fontId="2"/>
  </si>
  <si>
    <r>
      <rPr>
        <sz val="10"/>
        <rFont val="ＭＳ 明朝"/>
        <family val="1"/>
        <charset val="128"/>
      </rPr>
      <t>果樹未収益期間支援事業を申請する担い手が、同機構から当該園地の所有権、貸借権等を取得する（した）年月日を記入すること。</t>
    </r>
    <phoneticPr fontId="2"/>
  </si>
  <si>
    <r>
      <rPr>
        <sz val="10"/>
        <rFont val="ＭＳ 明朝"/>
        <family val="1"/>
        <charset val="128"/>
      </rPr>
      <t xml:space="preserve">補植改植を実施する場合には、
</t>
    </r>
    <rPh sb="0" eb="2">
      <t>ホショク</t>
    </rPh>
    <rPh sb="2" eb="4">
      <t>カイショク</t>
    </rPh>
    <rPh sb="5" eb="7">
      <t>ジッシ</t>
    </rPh>
    <rPh sb="9" eb="11">
      <t>バアイ</t>
    </rPh>
    <phoneticPr fontId="60"/>
  </si>
  <si>
    <r>
      <rPr>
        <sz val="10"/>
        <rFont val="ＭＳ 明朝"/>
        <family val="1"/>
        <charset val="128"/>
      </rPr>
      <t xml:space="preserve">補助金の「初年度完了（予定）分」及び「次年度完了（予定）分」の欄をいずれも「○○年度完了（予定）分」と訂正し、補助金額を記入すること。
</t>
    </r>
    <phoneticPr fontId="2"/>
  </si>
  <si>
    <r>
      <rPr>
        <sz val="10"/>
        <rFont val="ＭＳ 明朝"/>
        <family val="1"/>
        <charset val="128"/>
      </rPr>
      <t xml:space="preserve">表の欄外にある事業期間については、「初年度　事業着工（予定）：○○年○○月○○日　　→　　事業完了（予定）：○○年○○月○○日」、
　「次年度　事業着工（予定）：○○年　　○○月○○日　　→　　事業完了（予定）：○○年○○月○○日」を、
　いずれも「事業着工（予定）：○○年○○月○○日　　→　　事業完了（予定）：○○年○○月○○」と訂正して記入すること。
　なお、この場合、「植栽の翌々年度までに既存樹を伐採するものとする。」に留意すること。
</t>
    </r>
    <r>
      <rPr>
        <sz val="10"/>
        <rFont val="Lucida Sans"/>
        <family val="2"/>
      </rPr>
      <t xml:space="preserve"> </t>
    </r>
    <phoneticPr fontId="2"/>
  </si>
  <si>
    <t>注：</t>
    <phoneticPr fontId="2"/>
  </si>
  <si>
    <t>「園内道の整備」、「傾斜の緩和」又は「土壌土層改良」を実施する場合は、計画する工事の内容が盛土規制法による許可（届出）の対象となる規制対象工事に該当するか否かについて都道府県等の盛土規制担当部局に確認の上、規制対象に該当しない工事規模の場合、又は規制対象工事であっても計画内容の変更又は必要な手続きを行う場合は「盛土規制法への対応」の欄に〇印を記入し、同法への対応状況や手続きの概要を別葉で取りまとめ、添付すること。</t>
    <phoneticPr fontId="64"/>
  </si>
  <si>
    <t>「園内道の整備」、「傾斜の緩和」又は「土壌土層改良」を実施する場合は、都道府県等の盛土規制担当部局に確認の上、規制対象外工事の場合、又は規制対象工事であっても計画内容の変更又は必要な手続きを行う場合は「盛土規制法への対応」の欄に〇印を記入し、同法への対応状況や手続きの概要を別葉で取りまとめ、添付すること。</t>
    <phoneticPr fontId="2"/>
  </si>
  <si>
    <t>地域計画への位置付けについては、関係市町村において、支援対象者及び対象園地が地域計画の目標地図に位置付けられている場合は「地域計画『目標地図』の位置づけ（現況）」の欄に〇印を記入すること。また、地域計画の目標地図に位置付けられていない場合は今後適切に耕作する意向を示す書類（意向書）を提出するとともに、地域計画の変更を関係市町村に依頼することに同意するなど地域計画の目標地図に位置付けられることが確実と見込まれる場合は「地域計画『目標地図』の位置づけ（（意向書含）」の欄に〇印を記入すること。</t>
    <phoneticPr fontId="2"/>
  </si>
  <si>
    <t>産地協議会名</t>
    <rPh sb="0" eb="2">
      <t>サンチ</t>
    </rPh>
    <rPh sb="2" eb="5">
      <t>キョウギカイ</t>
    </rPh>
    <rPh sb="5" eb="6">
      <t>ナ</t>
    </rPh>
    <phoneticPr fontId="70"/>
  </si>
  <si>
    <t>年度</t>
    <rPh sb="0" eb="2">
      <t>ネンド</t>
    </rPh>
    <phoneticPr fontId="2"/>
  </si>
  <si>
    <t>申請</t>
    <rPh sb="0" eb="2">
      <t>シンセイ</t>
    </rPh>
    <phoneticPr fontId="2"/>
  </si>
  <si>
    <t>未収益</t>
    <rPh sb="0" eb="3">
      <t>ミシュウエキ</t>
    </rPh>
    <phoneticPr fontId="2"/>
  </si>
  <si>
    <t>品目</t>
    <rPh sb="0" eb="2">
      <t>ヒンモク</t>
    </rPh>
    <phoneticPr fontId="70"/>
  </si>
  <si>
    <t>栽培区分</t>
    <rPh sb="0" eb="2">
      <t>サイバイ</t>
    </rPh>
    <rPh sb="2" eb="4">
      <t>クブン</t>
    </rPh>
    <phoneticPr fontId="70"/>
  </si>
  <si>
    <t>【下限本数】</t>
    <rPh sb="1" eb="5">
      <t>カゲンホンスウ</t>
    </rPh>
    <phoneticPr fontId="2"/>
  </si>
  <si>
    <t>消費税</t>
    <rPh sb="0" eb="2">
      <t>ショウヒ</t>
    </rPh>
    <rPh sb="2" eb="3">
      <t>ゼイ</t>
    </rPh>
    <phoneticPr fontId="70"/>
  </si>
  <si>
    <t>完了区分</t>
    <rPh sb="0" eb="2">
      <t>カンリョウ</t>
    </rPh>
    <rPh sb="2" eb="4">
      <t>クブン</t>
    </rPh>
    <phoneticPr fontId="2"/>
  </si>
  <si>
    <t>【改植単価】</t>
    <rPh sb="1" eb="3">
      <t>カイショク</t>
    </rPh>
    <rPh sb="3" eb="5">
      <t>タンカ</t>
    </rPh>
    <phoneticPr fontId="2"/>
  </si>
  <si>
    <t>【新植単価】</t>
    <rPh sb="1" eb="3">
      <t>シンショク</t>
    </rPh>
    <rPh sb="3" eb="5">
      <t>タンカ</t>
    </rPh>
    <phoneticPr fontId="2"/>
  </si>
  <si>
    <t>【放任園防止単価】</t>
    <rPh sb="1" eb="3">
      <t>ホウニン</t>
    </rPh>
    <rPh sb="3" eb="4">
      <t>エン</t>
    </rPh>
    <rPh sb="4" eb="6">
      <t>ボウシ</t>
    </rPh>
    <rPh sb="6" eb="8">
      <t>タンカ</t>
    </rPh>
    <phoneticPr fontId="2"/>
  </si>
  <si>
    <t>みなかみ町果樹産地協議会</t>
    <rPh sb="4" eb="5">
      <t>マチ</t>
    </rPh>
    <rPh sb="5" eb="7">
      <t>カジュ</t>
    </rPh>
    <rPh sb="7" eb="9">
      <t>サンチ</t>
    </rPh>
    <rPh sb="9" eb="12">
      <t>キョウギカイ</t>
    </rPh>
    <phoneticPr fontId="70"/>
  </si>
  <si>
    <t>1次</t>
    <rPh sb="1" eb="2">
      <t>ジ</t>
    </rPh>
    <phoneticPr fontId="2"/>
  </si>
  <si>
    <t>今回請求</t>
    <rPh sb="0" eb="2">
      <t>コンカイ</t>
    </rPh>
    <rPh sb="2" eb="4">
      <t>セイキュウ</t>
    </rPh>
    <phoneticPr fontId="2"/>
  </si>
  <si>
    <t>（○）</t>
    <phoneticPr fontId="2"/>
  </si>
  <si>
    <t>うんしゅうみかん</t>
    <phoneticPr fontId="2"/>
  </si>
  <si>
    <t>普通栽培</t>
    <rPh sb="0" eb="2">
      <t>フツウ</t>
    </rPh>
    <rPh sb="2" eb="4">
      <t>サイバイ</t>
    </rPh>
    <phoneticPr fontId="70"/>
  </si>
  <si>
    <t>うんしゅうみかん（慣行樹形）*を除く</t>
    <rPh sb="16" eb="17">
      <t>ノゾ</t>
    </rPh>
    <phoneticPr fontId="2"/>
  </si>
  <si>
    <t>課税事業者（一般課税）</t>
    <rPh sb="0" eb="2">
      <t>カゼイ</t>
    </rPh>
    <rPh sb="2" eb="5">
      <t>ジギョウシャ</t>
    </rPh>
    <rPh sb="6" eb="8">
      <t>イッパン</t>
    </rPh>
    <rPh sb="8" eb="10">
      <t>カゼイ</t>
    </rPh>
    <phoneticPr fontId="70"/>
  </si>
  <si>
    <t>初 年 度</t>
    <rPh sb="0" eb="1">
      <t>ハツ</t>
    </rPh>
    <rPh sb="2" eb="3">
      <t>ネン</t>
    </rPh>
    <rPh sb="4" eb="5">
      <t>ド</t>
    </rPh>
    <phoneticPr fontId="2"/>
  </si>
  <si>
    <t>自然災害等</t>
    <rPh sb="0" eb="2">
      <t>シゼン</t>
    </rPh>
    <rPh sb="2" eb="4">
      <t>サイガイ</t>
    </rPh>
    <rPh sb="4" eb="5">
      <t>トウ</t>
    </rPh>
    <phoneticPr fontId="2"/>
  </si>
  <si>
    <t>青島温州等（慣行樹形）*</t>
    <rPh sb="0" eb="4">
      <t>アオシマウンシュウ</t>
    </rPh>
    <rPh sb="4" eb="5">
      <t>トウ</t>
    </rPh>
    <phoneticPr fontId="2"/>
  </si>
  <si>
    <t>前橋市果樹産地協議会</t>
    <rPh sb="0" eb="2">
      <t>マエバシ</t>
    </rPh>
    <rPh sb="2" eb="3">
      <t>シ</t>
    </rPh>
    <rPh sb="3" eb="5">
      <t>カジュ</t>
    </rPh>
    <rPh sb="5" eb="7">
      <t>サンチ</t>
    </rPh>
    <rPh sb="7" eb="10">
      <t>キョウギカイ</t>
    </rPh>
    <phoneticPr fontId="70"/>
  </si>
  <si>
    <t>2次</t>
    <rPh sb="1" eb="2">
      <t>ジ</t>
    </rPh>
    <phoneticPr fontId="2"/>
  </si>
  <si>
    <t>済</t>
    <rPh sb="0" eb="1">
      <t>スミ</t>
    </rPh>
    <phoneticPr fontId="2"/>
  </si>
  <si>
    <t>その他かんきつ類</t>
    <rPh sb="2" eb="3">
      <t>タ</t>
    </rPh>
    <rPh sb="7" eb="8">
      <t>ルイ</t>
    </rPh>
    <phoneticPr fontId="2"/>
  </si>
  <si>
    <t>ジョイント栽培</t>
    <rPh sb="5" eb="7">
      <t>サイバイ</t>
    </rPh>
    <phoneticPr fontId="70"/>
  </si>
  <si>
    <t>うんしゅうみかん（根域制限栽培）</t>
    <rPh sb="9" eb="10">
      <t>ネ</t>
    </rPh>
    <rPh sb="10" eb="11">
      <t>イキ</t>
    </rPh>
    <rPh sb="11" eb="13">
      <t>セイゲン</t>
    </rPh>
    <rPh sb="13" eb="15">
      <t>サイバイ</t>
    </rPh>
    <phoneticPr fontId="2"/>
  </si>
  <si>
    <t>課税事業者（簡易課税）</t>
    <rPh sb="0" eb="2">
      <t>カゼイ</t>
    </rPh>
    <rPh sb="2" eb="5">
      <t>ジギョウシャ</t>
    </rPh>
    <rPh sb="6" eb="8">
      <t>カンイ</t>
    </rPh>
    <rPh sb="8" eb="10">
      <t>カゼイ</t>
    </rPh>
    <phoneticPr fontId="70"/>
  </si>
  <si>
    <t>次 年 度</t>
    <rPh sb="0" eb="1">
      <t>ツギ</t>
    </rPh>
    <rPh sb="2" eb="3">
      <t>ネン</t>
    </rPh>
    <rPh sb="4" eb="5">
      <t>ド</t>
    </rPh>
    <phoneticPr fontId="2"/>
  </si>
  <si>
    <t>移動改植</t>
    <rPh sb="0" eb="2">
      <t>イドウ</t>
    </rPh>
    <rPh sb="2" eb="4">
      <t>カイショク</t>
    </rPh>
    <phoneticPr fontId="2"/>
  </si>
  <si>
    <t>その他かんきつ（慣行樹形）**を除く</t>
    <rPh sb="2" eb="3">
      <t>タ</t>
    </rPh>
    <rPh sb="16" eb="17">
      <t>ノゾ</t>
    </rPh>
    <phoneticPr fontId="2"/>
  </si>
  <si>
    <t>3次</t>
    <rPh sb="1" eb="2">
      <t>ジ</t>
    </rPh>
    <phoneticPr fontId="2"/>
  </si>
  <si>
    <t>事業中止</t>
    <rPh sb="0" eb="2">
      <t>ジギョウ</t>
    </rPh>
    <rPh sb="2" eb="4">
      <t>チュウシ</t>
    </rPh>
    <phoneticPr fontId="2"/>
  </si>
  <si>
    <t>りんご</t>
    <phoneticPr fontId="70"/>
  </si>
  <si>
    <t>垣根栽培</t>
    <rPh sb="0" eb="2">
      <t>カキネ</t>
    </rPh>
    <rPh sb="2" eb="4">
      <t>サイバイ</t>
    </rPh>
    <phoneticPr fontId="70"/>
  </si>
  <si>
    <t>不知火（慣行樹形）**</t>
    <rPh sb="0" eb="3">
      <t>シラヌイ</t>
    </rPh>
    <phoneticPr fontId="2"/>
  </si>
  <si>
    <t>免税事業者</t>
    <rPh sb="0" eb="2">
      <t>メンゼイ</t>
    </rPh>
    <rPh sb="2" eb="5">
      <t>ジギョウシャ</t>
    </rPh>
    <phoneticPr fontId="70"/>
  </si>
  <si>
    <t>いよかん（慣行樹形）**</t>
    <phoneticPr fontId="2"/>
  </si>
  <si>
    <t>いよかん（慣行樹形）**</t>
  </si>
  <si>
    <t>（随時）</t>
    <rPh sb="1" eb="3">
      <t>ズイジ</t>
    </rPh>
    <phoneticPr fontId="2"/>
  </si>
  <si>
    <t>ぶどう</t>
    <phoneticPr fontId="70"/>
  </si>
  <si>
    <t>わい化栽培</t>
    <rPh sb="2" eb="3">
      <t>カ</t>
    </rPh>
    <rPh sb="3" eb="5">
      <t>サイバイ</t>
    </rPh>
    <phoneticPr fontId="70"/>
  </si>
  <si>
    <t>レモン（慣行樹形）**</t>
    <phoneticPr fontId="2"/>
  </si>
  <si>
    <t>レモン（慣行樹形）**</t>
  </si>
  <si>
    <t>はっさく（慣行樹形）**</t>
    <phoneticPr fontId="2"/>
  </si>
  <si>
    <t>はっさく（慣行樹形）**</t>
  </si>
  <si>
    <t>なし</t>
    <phoneticPr fontId="70"/>
  </si>
  <si>
    <t>新わい化栽培</t>
    <rPh sb="0" eb="1">
      <t>シン</t>
    </rPh>
    <rPh sb="3" eb="4">
      <t>カ</t>
    </rPh>
    <rPh sb="4" eb="6">
      <t>サイバイ</t>
    </rPh>
    <phoneticPr fontId="70"/>
  </si>
  <si>
    <t>ゆず（慣行樹形）**</t>
    <phoneticPr fontId="2"/>
  </si>
  <si>
    <t>ゆず（慣行樹形）**</t>
  </si>
  <si>
    <t>ぽんかん（慣行樹形）**</t>
    <phoneticPr fontId="2"/>
  </si>
  <si>
    <t>ぽんかん（慣行樹形）**</t>
  </si>
  <si>
    <t>もも</t>
    <phoneticPr fontId="70"/>
  </si>
  <si>
    <t>超高密植栽培</t>
    <rPh sb="0" eb="1">
      <t>チョウ</t>
    </rPh>
    <rPh sb="1" eb="2">
      <t>コウ</t>
    </rPh>
    <rPh sb="2" eb="4">
      <t>ミッショク</t>
    </rPh>
    <rPh sb="4" eb="6">
      <t>サイバイ</t>
    </rPh>
    <phoneticPr fontId="70"/>
  </si>
  <si>
    <t>ぶんたん（慣行樹形）**</t>
    <phoneticPr fontId="2"/>
  </si>
  <si>
    <t>ぶんたん（慣行樹形）**</t>
  </si>
  <si>
    <t>たんかん（慣行樹形）**</t>
    <phoneticPr fontId="2"/>
  </si>
  <si>
    <t>たんかん（慣行樹形）**</t>
  </si>
  <si>
    <t>令和７年度</t>
    <rPh sb="0" eb="2">
      <t>レイワ</t>
    </rPh>
    <rPh sb="3" eb="5">
      <t>ネンド</t>
    </rPh>
    <phoneticPr fontId="2"/>
  </si>
  <si>
    <t>おうとう</t>
    <phoneticPr fontId="70"/>
  </si>
  <si>
    <t>根域制限栽培</t>
    <rPh sb="0" eb="1">
      <t>ネ</t>
    </rPh>
    <rPh sb="1" eb="2">
      <t>イキ</t>
    </rPh>
    <rPh sb="2" eb="4">
      <t>セイゲン</t>
    </rPh>
    <rPh sb="4" eb="6">
      <t>サイバイ</t>
    </rPh>
    <phoneticPr fontId="70"/>
  </si>
  <si>
    <t>その他かんきつ（根域制限栽培）</t>
    <rPh sb="2" eb="3">
      <t>タ</t>
    </rPh>
    <rPh sb="8" eb="9">
      <t>ネ</t>
    </rPh>
    <rPh sb="9" eb="10">
      <t>イキ</t>
    </rPh>
    <rPh sb="10" eb="12">
      <t>セイゲン</t>
    </rPh>
    <rPh sb="12" eb="14">
      <t>サイバイ</t>
    </rPh>
    <phoneticPr fontId="2"/>
  </si>
  <si>
    <t>りんご（慣行樹形）</t>
  </si>
  <si>
    <t>令和８年度</t>
    <rPh sb="0" eb="2">
      <t>レイワ</t>
    </rPh>
    <rPh sb="3" eb="5">
      <t>ネンド</t>
    </rPh>
    <phoneticPr fontId="2"/>
  </si>
  <si>
    <t>びわ</t>
    <phoneticPr fontId="70"/>
  </si>
  <si>
    <t>りんご（わい化栽培）</t>
    <phoneticPr fontId="2"/>
  </si>
  <si>
    <t>りんご（新わい化栽培）</t>
    <phoneticPr fontId="2"/>
  </si>
  <si>
    <t>令和９年度</t>
    <rPh sb="0" eb="2">
      <t>レイワ</t>
    </rPh>
    <rPh sb="3" eb="5">
      <t>ネンド</t>
    </rPh>
    <phoneticPr fontId="2"/>
  </si>
  <si>
    <t>かき</t>
    <phoneticPr fontId="70"/>
  </si>
  <si>
    <t>りんご（超高密植栽培）</t>
    <phoneticPr fontId="2"/>
  </si>
  <si>
    <t>ぶどう（慣行樹形）</t>
  </si>
  <si>
    <t>令和10年度</t>
    <rPh sb="0" eb="2">
      <t>レイワ</t>
    </rPh>
    <rPh sb="4" eb="6">
      <t>ネンド</t>
    </rPh>
    <phoneticPr fontId="2"/>
  </si>
  <si>
    <t>くり</t>
    <phoneticPr fontId="70"/>
  </si>
  <si>
    <t>ぶどう（垣根栽培）</t>
    <phoneticPr fontId="2"/>
  </si>
  <si>
    <t>ぶどう（根域制限栽培）</t>
    <phoneticPr fontId="2"/>
  </si>
  <si>
    <t>令和11年度</t>
    <rPh sb="0" eb="2">
      <t>レイワ</t>
    </rPh>
    <rPh sb="4" eb="6">
      <t>ネンド</t>
    </rPh>
    <phoneticPr fontId="2"/>
  </si>
  <si>
    <t>うめ</t>
    <phoneticPr fontId="70"/>
  </si>
  <si>
    <t>日本なし（慣行樹形）</t>
    <rPh sb="0" eb="2">
      <t>ニホン</t>
    </rPh>
    <phoneticPr fontId="2"/>
  </si>
  <si>
    <t>西洋なし（慣行樹形）</t>
    <rPh sb="0" eb="2">
      <t>セイヨウ</t>
    </rPh>
    <phoneticPr fontId="2"/>
  </si>
  <si>
    <t>すもも</t>
    <phoneticPr fontId="70"/>
  </si>
  <si>
    <t>なし（ジョイント栽培）</t>
    <phoneticPr fontId="2"/>
  </si>
  <si>
    <t>なし（根域制限栽培）</t>
    <phoneticPr fontId="2"/>
  </si>
  <si>
    <t>キウイフルーツ</t>
    <phoneticPr fontId="70"/>
  </si>
  <si>
    <t>もも（慣行樹形）</t>
  </si>
  <si>
    <t>もも（ジョイント栽培）</t>
    <phoneticPr fontId="2"/>
  </si>
  <si>
    <t>いちじく</t>
    <phoneticPr fontId="70"/>
  </si>
  <si>
    <t>おうとう（慣行樹形）</t>
  </si>
  <si>
    <t>びわ（慣行樹形）</t>
  </si>
  <si>
    <t>その他果樹</t>
    <rPh sb="2" eb="3">
      <t>タ</t>
    </rPh>
    <rPh sb="3" eb="5">
      <t>カジュ</t>
    </rPh>
    <phoneticPr fontId="70"/>
  </si>
  <si>
    <t>かき（慣行樹形）</t>
  </si>
  <si>
    <t>かき（ジョイント栽培）</t>
    <phoneticPr fontId="2"/>
  </si>
  <si>
    <t>くり（慣行樹形）</t>
  </si>
  <si>
    <t>うめ（慣行樹形）</t>
  </si>
  <si>
    <t>すもも（慣行樹形）</t>
  </si>
  <si>
    <t>すもも（ジョイント栽培）</t>
    <phoneticPr fontId="2"/>
  </si>
  <si>
    <t>キウイ（慣行樹形）</t>
  </si>
  <si>
    <t>いちじく（慣行樹形）</t>
  </si>
  <si>
    <t>その他（慣行樹形）</t>
    <rPh sb="2" eb="3">
      <t>タ</t>
    </rPh>
    <phoneticPr fontId="2"/>
  </si>
  <si>
    <t>その他（根域制限栽培）</t>
    <rPh sb="2" eb="3">
      <t>タ</t>
    </rPh>
    <rPh sb="4" eb="5">
      <t>ネ</t>
    </rPh>
    <rPh sb="5" eb="6">
      <t>イキ</t>
    </rPh>
    <rPh sb="6" eb="8">
      <t>セイゲン</t>
    </rPh>
    <rPh sb="8" eb="10">
      <t>サイバイ</t>
    </rPh>
    <phoneticPr fontId="2"/>
  </si>
  <si>
    <t>使い方と注意点について</t>
    <rPh sb="0" eb="1">
      <t>ツカ</t>
    </rPh>
    <rPh sb="2" eb="3">
      <t>カタ</t>
    </rPh>
    <rPh sb="4" eb="6">
      <t>チュウイ</t>
    </rPh>
    <rPh sb="6" eb="7">
      <t>テン</t>
    </rPh>
    <phoneticPr fontId="2"/>
  </si>
  <si>
    <t>１．</t>
    <phoneticPr fontId="2"/>
  </si>
  <si>
    <t>入力は、（①本体）入力画面で行う。</t>
    <rPh sb="0" eb="2">
      <t>ニュウリョク</t>
    </rPh>
    <rPh sb="6" eb="8">
      <t>ホンタイ</t>
    </rPh>
    <rPh sb="9" eb="11">
      <t>ニュウリョク</t>
    </rPh>
    <rPh sb="11" eb="13">
      <t>ガメン</t>
    </rPh>
    <rPh sb="14" eb="15">
      <t>オコナ</t>
    </rPh>
    <phoneticPr fontId="2"/>
  </si>
  <si>
    <t>２．</t>
    <phoneticPr fontId="2"/>
  </si>
  <si>
    <t>入力画面では、列や行の幅を変える事は出来ます。</t>
    <rPh sb="0" eb="2">
      <t>ニュウリョク</t>
    </rPh>
    <rPh sb="2" eb="4">
      <t>ガメン</t>
    </rPh>
    <rPh sb="7" eb="8">
      <t>レツ</t>
    </rPh>
    <rPh sb="9" eb="10">
      <t>ギョウ</t>
    </rPh>
    <rPh sb="11" eb="12">
      <t>ハバ</t>
    </rPh>
    <rPh sb="13" eb="14">
      <t>カ</t>
    </rPh>
    <rPh sb="16" eb="17">
      <t>コト</t>
    </rPh>
    <rPh sb="18" eb="20">
      <t>デキ</t>
    </rPh>
    <phoneticPr fontId="2"/>
  </si>
  <si>
    <t>３．</t>
    <phoneticPr fontId="2"/>
  </si>
  <si>
    <t>入力画面で、列を増やしたり、減らしたりすると計算式が崩れますので、</t>
    <rPh sb="0" eb="2">
      <t>ニュウリョク</t>
    </rPh>
    <rPh sb="2" eb="4">
      <t>ガメン</t>
    </rPh>
    <rPh sb="6" eb="7">
      <t>レツ</t>
    </rPh>
    <rPh sb="8" eb="9">
      <t>フ</t>
    </rPh>
    <rPh sb="14" eb="15">
      <t>ヘ</t>
    </rPh>
    <rPh sb="22" eb="25">
      <t>ケイサンシキ</t>
    </rPh>
    <rPh sb="26" eb="27">
      <t>クズ</t>
    </rPh>
    <phoneticPr fontId="2"/>
  </si>
  <si>
    <t>しないようにして下さい</t>
    <rPh sb="8" eb="9">
      <t>クダ</t>
    </rPh>
    <phoneticPr fontId="2"/>
  </si>
  <si>
    <t>（計画入力）</t>
    <rPh sb="0" eb="2">
      <t>ケイカク</t>
    </rPh>
    <rPh sb="2" eb="4">
      <t>ニュウリョク</t>
    </rPh>
    <phoneticPr fontId="2"/>
  </si>
  <si>
    <t>は、手入力</t>
    <rPh sb="2" eb="3">
      <t>テ</t>
    </rPh>
    <rPh sb="3" eb="5">
      <t>ニュウリョク</t>
    </rPh>
    <phoneticPr fontId="2"/>
  </si>
  <si>
    <t>は、ダウンリストからの選択</t>
    <rPh sb="11" eb="13">
      <t>センタク</t>
    </rPh>
    <phoneticPr fontId="2"/>
  </si>
  <si>
    <t>は、計算式で自動入力となる</t>
    <rPh sb="2" eb="5">
      <t>ケイサンシキ</t>
    </rPh>
    <rPh sb="6" eb="8">
      <t>ジドウ</t>
    </rPh>
    <rPh sb="8" eb="10">
      <t>ニュウリョク</t>
    </rPh>
    <phoneticPr fontId="2"/>
  </si>
  <si>
    <t>（実績入力）</t>
    <rPh sb="1" eb="3">
      <t>ジッセキ</t>
    </rPh>
    <rPh sb="3" eb="5">
      <t>ニュウリョク</t>
    </rPh>
    <phoneticPr fontId="2"/>
  </si>
  <si>
    <t>は、実績報告の際に、「今回請求」を選択すると自動で入力</t>
    <rPh sb="2" eb="4">
      <t>ジッセキ</t>
    </rPh>
    <rPh sb="4" eb="6">
      <t>ホウコク</t>
    </rPh>
    <rPh sb="7" eb="8">
      <t>サイ</t>
    </rPh>
    <rPh sb="11" eb="13">
      <t>コンカイ</t>
    </rPh>
    <rPh sb="13" eb="15">
      <t>セイキュウ</t>
    </rPh>
    <rPh sb="17" eb="19">
      <t>センタク</t>
    </rPh>
    <rPh sb="22" eb="24">
      <t>ジドウ</t>
    </rPh>
    <rPh sb="25" eb="27">
      <t>ニュウリョク</t>
    </rPh>
    <phoneticPr fontId="2"/>
  </si>
  <si>
    <t>される。</t>
    <phoneticPr fontId="2"/>
  </si>
  <si>
    <t>４．</t>
    <phoneticPr fontId="2"/>
  </si>
  <si>
    <t>実績報告の際に変更が生じた時には、「今回請求」を選択した後に変更箇所を</t>
    <rPh sb="0" eb="2">
      <t>ジッセキ</t>
    </rPh>
    <rPh sb="2" eb="4">
      <t>ホウコク</t>
    </rPh>
    <rPh sb="5" eb="6">
      <t>サイ</t>
    </rPh>
    <rPh sb="7" eb="9">
      <t>ヘンコウ</t>
    </rPh>
    <rPh sb="10" eb="11">
      <t>ショウ</t>
    </rPh>
    <rPh sb="13" eb="14">
      <t>トキ</t>
    </rPh>
    <rPh sb="18" eb="20">
      <t>コンカイ</t>
    </rPh>
    <rPh sb="20" eb="22">
      <t>セイキュウ</t>
    </rPh>
    <rPh sb="24" eb="26">
      <t>センタク</t>
    </rPh>
    <rPh sb="28" eb="29">
      <t>アト</t>
    </rPh>
    <rPh sb="30" eb="32">
      <t>ヘンコウ</t>
    </rPh>
    <rPh sb="32" eb="34">
      <t>カショ</t>
    </rPh>
    <phoneticPr fontId="2"/>
  </si>
  <si>
    <t>手入力で修正する。</t>
    <rPh sb="0" eb="1">
      <t>テ</t>
    </rPh>
    <rPh sb="1" eb="3">
      <t>ニュウリョク</t>
    </rPh>
    <rPh sb="4" eb="6">
      <t>シュウセイ</t>
    </rPh>
    <phoneticPr fontId="2"/>
  </si>
  <si>
    <t>５．</t>
    <phoneticPr fontId="2"/>
  </si>
  <si>
    <t>事業を中止するときには、「事業中止」を選択する。</t>
    <rPh sb="0" eb="2">
      <t>ジギョウ</t>
    </rPh>
    <rPh sb="3" eb="5">
      <t>チュウシ</t>
    </rPh>
    <rPh sb="13" eb="15">
      <t>ジギョウ</t>
    </rPh>
    <rPh sb="15" eb="17">
      <t>チュウシ</t>
    </rPh>
    <rPh sb="19" eb="21">
      <t>センタク</t>
    </rPh>
    <phoneticPr fontId="2"/>
  </si>
  <si>
    <t>６．</t>
    <phoneticPr fontId="2"/>
  </si>
  <si>
    <t>支払いが完了した分は、申請区分を「済」に変更する。</t>
    <rPh sb="0" eb="2">
      <t>シハラ</t>
    </rPh>
    <rPh sb="4" eb="6">
      <t>カンリョウ</t>
    </rPh>
    <rPh sb="8" eb="9">
      <t>ブン</t>
    </rPh>
    <rPh sb="11" eb="13">
      <t>シンセイ</t>
    </rPh>
    <rPh sb="13" eb="15">
      <t>クブン</t>
    </rPh>
    <rPh sb="17" eb="18">
      <t>スミ</t>
    </rPh>
    <rPh sb="20" eb="22">
      <t>ヘンコウ</t>
    </rPh>
    <phoneticPr fontId="2"/>
  </si>
  <si>
    <t>（園地数をふやす場合）</t>
    <rPh sb="1" eb="3">
      <t>エンチ</t>
    </rPh>
    <rPh sb="3" eb="4">
      <t>スウ</t>
    </rPh>
    <rPh sb="8" eb="10">
      <t>バアイ</t>
    </rPh>
    <phoneticPr fontId="2"/>
  </si>
  <si>
    <t>７．</t>
    <phoneticPr fontId="2"/>
  </si>
  <si>
    <t>途中で行の挿入をする。一番最初と一番最後に挿入しない様にしてください。</t>
    <rPh sb="0" eb="2">
      <t>トチュウ</t>
    </rPh>
    <rPh sb="3" eb="4">
      <t>ギョウ</t>
    </rPh>
    <rPh sb="5" eb="7">
      <t>ソウニュウ</t>
    </rPh>
    <rPh sb="11" eb="13">
      <t>イチバン</t>
    </rPh>
    <rPh sb="13" eb="15">
      <t>サイショ</t>
    </rPh>
    <rPh sb="16" eb="18">
      <t>イチバン</t>
    </rPh>
    <rPh sb="18" eb="20">
      <t>サイゴ</t>
    </rPh>
    <rPh sb="21" eb="23">
      <t>ソウニュウ</t>
    </rPh>
    <rPh sb="26" eb="27">
      <t>ヨウ</t>
    </rPh>
    <phoneticPr fontId="2"/>
  </si>
  <si>
    <t>行を挿入したら、複写等で計算式をコピーする。</t>
    <rPh sb="0" eb="1">
      <t>ギョウ</t>
    </rPh>
    <rPh sb="2" eb="4">
      <t>ソウニュウ</t>
    </rPh>
    <rPh sb="8" eb="10">
      <t>フクシャ</t>
    </rPh>
    <rPh sb="10" eb="11">
      <t>トウ</t>
    </rPh>
    <rPh sb="12" eb="15">
      <t>ケイサンシキ</t>
    </rPh>
    <phoneticPr fontId="2"/>
  </si>
  <si>
    <t>（計算式は、壊れない様になっています）</t>
    <rPh sb="1" eb="3">
      <t>ケイサン</t>
    </rPh>
    <rPh sb="3" eb="4">
      <t>シキ</t>
    </rPh>
    <rPh sb="6" eb="7">
      <t>コワ</t>
    </rPh>
    <rPh sb="10" eb="11">
      <t>ヨウ</t>
    </rPh>
    <phoneticPr fontId="2"/>
  </si>
  <si>
    <t>（園地数を減らす場合）</t>
    <rPh sb="1" eb="3">
      <t>エンチ</t>
    </rPh>
    <rPh sb="3" eb="4">
      <t>スウ</t>
    </rPh>
    <rPh sb="5" eb="6">
      <t>ヘ</t>
    </rPh>
    <rPh sb="8" eb="10">
      <t>バアイ</t>
    </rPh>
    <phoneticPr fontId="2"/>
  </si>
  <si>
    <t>８．</t>
    <phoneticPr fontId="2"/>
  </si>
  <si>
    <t>行の削除で減らせます。</t>
    <rPh sb="0" eb="1">
      <t>ギョウ</t>
    </rPh>
    <rPh sb="2" eb="4">
      <t>サクジョ</t>
    </rPh>
    <rPh sb="5" eb="6">
      <t>ヘ</t>
    </rPh>
    <phoneticPr fontId="2"/>
  </si>
  <si>
    <t>（グループ化している部分について）</t>
    <rPh sb="5" eb="6">
      <t>カ</t>
    </rPh>
    <rPh sb="10" eb="12">
      <t>ブブン</t>
    </rPh>
    <phoneticPr fontId="2"/>
  </si>
  <si>
    <t>９．</t>
    <phoneticPr fontId="2"/>
  </si>
  <si>
    <r>
      <t>グループ化している部分の８行目に</t>
    </r>
    <r>
      <rPr>
        <sz val="12"/>
        <color rgb="FFFF0000"/>
        <rFont val="ＭＳ 明朝"/>
        <family val="1"/>
        <charset val="128"/>
      </rPr>
      <t>☑</t>
    </r>
    <r>
      <rPr>
        <sz val="12"/>
        <color theme="1"/>
        <rFont val="ＭＳ 明朝"/>
        <family val="1"/>
        <charset val="128"/>
      </rPr>
      <t>が入っている時は、数字が入力されて</t>
    </r>
    <rPh sb="3" eb="4">
      <t>カ</t>
    </rPh>
    <rPh sb="8" eb="10">
      <t>ブブン</t>
    </rPh>
    <rPh sb="13" eb="15">
      <t>ギョウメ</t>
    </rPh>
    <rPh sb="14" eb="15">
      <t>メ</t>
    </rPh>
    <rPh sb="17" eb="18">
      <t>ハイ</t>
    </rPh>
    <rPh sb="22" eb="23">
      <t>トキ</t>
    </rPh>
    <rPh sb="25" eb="27">
      <t>スウジ</t>
    </rPh>
    <rPh sb="28" eb="30">
      <t>ニュウリョク</t>
    </rPh>
    <phoneticPr fontId="2"/>
  </si>
  <si>
    <t>いるので、折りたたんでいても数字が入っているのがわかります。</t>
    <rPh sb="5" eb="6">
      <t>オ</t>
    </rPh>
    <rPh sb="14" eb="16">
      <t>スウジ</t>
    </rPh>
    <rPh sb="17" eb="18">
      <t>ハイ</t>
    </rPh>
    <phoneticPr fontId="2"/>
  </si>
  <si>
    <t>（表紙及び品目別への自動振分けについて）</t>
    <rPh sb="1" eb="3">
      <t>ヒョウシ</t>
    </rPh>
    <rPh sb="3" eb="4">
      <t>オヨ</t>
    </rPh>
    <rPh sb="5" eb="7">
      <t>ヒンモク</t>
    </rPh>
    <rPh sb="7" eb="8">
      <t>ベツ</t>
    </rPh>
    <rPh sb="10" eb="12">
      <t>ジドウ</t>
    </rPh>
    <rPh sb="12" eb="14">
      <t>フリワ</t>
    </rPh>
    <phoneticPr fontId="2"/>
  </si>
  <si>
    <t>10．</t>
    <phoneticPr fontId="2"/>
  </si>
  <si>
    <t>（①本体）に入力された数字等は（⓪表紙）のほか、</t>
    <rPh sb="2" eb="4">
      <t>ホンタイ</t>
    </rPh>
    <rPh sb="6" eb="8">
      <t>ニュウリョク</t>
    </rPh>
    <rPh sb="11" eb="13">
      <t>スウジ</t>
    </rPh>
    <rPh sb="13" eb="14">
      <t>トウ</t>
    </rPh>
    <rPh sb="17" eb="19">
      <t>ヒョウシ</t>
    </rPh>
    <phoneticPr fontId="2"/>
  </si>
  <si>
    <t>右端のシート（品目計）（内訳）へも自動で振分けられます。</t>
    <phoneticPr fontId="2"/>
  </si>
  <si>
    <t>群馬県</t>
    <rPh sb="0" eb="3">
      <t>グンマケン</t>
    </rPh>
    <phoneticPr fontId="2"/>
  </si>
  <si>
    <t>榛東村果樹産地協議会</t>
    <rPh sb="0" eb="3">
      <t>シントウムラ</t>
    </rPh>
    <rPh sb="3" eb="5">
      <t>カジュ</t>
    </rPh>
    <rPh sb="5" eb="7">
      <t>サンチ</t>
    </rPh>
    <rPh sb="7" eb="10">
      <t>キョウギカイ</t>
    </rPh>
    <phoneticPr fontId="70"/>
  </si>
  <si>
    <t>吉岡町果樹産地協議会</t>
    <rPh sb="0" eb="3">
      <t>ヨシオカマチ</t>
    </rPh>
    <rPh sb="3" eb="5">
      <t>カジュ</t>
    </rPh>
    <rPh sb="5" eb="7">
      <t>サンチ</t>
    </rPh>
    <rPh sb="7" eb="10">
      <t>キョウギカイ</t>
    </rPh>
    <phoneticPr fontId="70"/>
  </si>
  <si>
    <t>渋川市果樹産地協議会</t>
    <rPh sb="0" eb="2">
      <t>シブカワ</t>
    </rPh>
    <rPh sb="2" eb="3">
      <t>シ</t>
    </rPh>
    <rPh sb="3" eb="5">
      <t>カジュ</t>
    </rPh>
    <rPh sb="5" eb="7">
      <t>サンチ</t>
    </rPh>
    <rPh sb="7" eb="10">
      <t>キョウギカイ</t>
    </rPh>
    <phoneticPr fontId="70"/>
  </si>
  <si>
    <t>高崎市はるな地区果樹産地協議会</t>
    <rPh sb="0" eb="3">
      <t>タカサキシ</t>
    </rPh>
    <rPh sb="6" eb="8">
      <t>チク</t>
    </rPh>
    <rPh sb="8" eb="10">
      <t>カジュ</t>
    </rPh>
    <rPh sb="10" eb="12">
      <t>サンチ</t>
    </rPh>
    <rPh sb="12" eb="15">
      <t>キョウギカイ</t>
    </rPh>
    <phoneticPr fontId="70"/>
  </si>
  <si>
    <t>高崎市よしい地区果樹産地協議会</t>
    <rPh sb="0" eb="3">
      <t>タカサキシ</t>
    </rPh>
    <rPh sb="6" eb="8">
      <t>チク</t>
    </rPh>
    <rPh sb="8" eb="10">
      <t>カジュ</t>
    </rPh>
    <rPh sb="10" eb="12">
      <t>サンチ</t>
    </rPh>
    <rPh sb="12" eb="15">
      <t>キョウギカイ</t>
    </rPh>
    <phoneticPr fontId="70"/>
  </si>
  <si>
    <t>高崎市みさと梅産地協議会</t>
    <rPh sb="0" eb="3">
      <t>タカサキシ</t>
    </rPh>
    <rPh sb="6" eb="7">
      <t>ウメ</t>
    </rPh>
    <rPh sb="7" eb="9">
      <t>サンチ</t>
    </rPh>
    <rPh sb="9" eb="12">
      <t>キョウギカイ</t>
    </rPh>
    <phoneticPr fontId="70"/>
  </si>
  <si>
    <t>碓氷安中果樹産地協議会</t>
    <rPh sb="0" eb="2">
      <t>ウスイ</t>
    </rPh>
    <rPh sb="2" eb="4">
      <t>アンナカ</t>
    </rPh>
    <rPh sb="4" eb="6">
      <t>カジュ</t>
    </rPh>
    <rPh sb="6" eb="8">
      <t>サンチ</t>
    </rPh>
    <rPh sb="8" eb="11">
      <t>キョウギカイ</t>
    </rPh>
    <phoneticPr fontId="70"/>
  </si>
  <si>
    <t>下仁田町果樹産地協議会</t>
    <rPh sb="0" eb="3">
      <t>シモニタ</t>
    </rPh>
    <rPh sb="3" eb="4">
      <t>マチ</t>
    </rPh>
    <rPh sb="4" eb="6">
      <t>カジュ</t>
    </rPh>
    <rPh sb="6" eb="8">
      <t>サンチ</t>
    </rPh>
    <rPh sb="8" eb="11">
      <t>キョウギカイ</t>
    </rPh>
    <phoneticPr fontId="70"/>
  </si>
  <si>
    <t>富岡市果樹産地協議会</t>
    <rPh sb="0" eb="3">
      <t>トミオカシ</t>
    </rPh>
    <rPh sb="3" eb="5">
      <t>カジュ</t>
    </rPh>
    <rPh sb="5" eb="7">
      <t>サンチ</t>
    </rPh>
    <rPh sb="7" eb="10">
      <t>キョウギカイ</t>
    </rPh>
    <phoneticPr fontId="70"/>
  </si>
  <si>
    <t>甘楽町果樹産地協議会</t>
    <rPh sb="0" eb="3">
      <t>カンラマチ</t>
    </rPh>
    <rPh sb="3" eb="5">
      <t>カジュ</t>
    </rPh>
    <rPh sb="5" eb="7">
      <t>サンチ</t>
    </rPh>
    <rPh sb="7" eb="10">
      <t>キョウギカイ</t>
    </rPh>
    <phoneticPr fontId="70"/>
  </si>
  <si>
    <t>南牧村果樹産地協議会</t>
    <rPh sb="0" eb="3">
      <t>ナンモクムラ</t>
    </rPh>
    <rPh sb="3" eb="5">
      <t>カジュ</t>
    </rPh>
    <rPh sb="5" eb="7">
      <t>サンチ</t>
    </rPh>
    <rPh sb="7" eb="10">
      <t>キョウギカイ</t>
    </rPh>
    <phoneticPr fontId="70"/>
  </si>
  <si>
    <t>中之条町果樹産地協議会</t>
    <rPh sb="0" eb="4">
      <t>ナカノジョウマチ</t>
    </rPh>
    <rPh sb="4" eb="6">
      <t>カジュ</t>
    </rPh>
    <rPh sb="6" eb="8">
      <t>サンチ</t>
    </rPh>
    <rPh sb="8" eb="11">
      <t>キョウギカイ</t>
    </rPh>
    <phoneticPr fontId="70"/>
  </si>
  <si>
    <t>高山村銀河浪漫フルーツ協議会</t>
    <rPh sb="0" eb="3">
      <t>タカヤマムラ</t>
    </rPh>
    <rPh sb="3" eb="5">
      <t>ギンガ</t>
    </rPh>
    <rPh sb="5" eb="7">
      <t>ロマン</t>
    </rPh>
    <rPh sb="11" eb="14">
      <t>キョウギカイ</t>
    </rPh>
    <phoneticPr fontId="70"/>
  </si>
  <si>
    <t>東吾妻町果樹産地協議会</t>
    <rPh sb="0" eb="4">
      <t>ヒガシアガツママチ</t>
    </rPh>
    <rPh sb="4" eb="6">
      <t>カジュ</t>
    </rPh>
    <rPh sb="6" eb="8">
      <t>サンチ</t>
    </rPh>
    <rPh sb="8" eb="11">
      <t>キョウギカイ</t>
    </rPh>
    <phoneticPr fontId="70"/>
  </si>
  <si>
    <t>沼田市果樹産地協議会</t>
    <rPh sb="0" eb="7">
      <t>ヌマタシカジュサンチ</t>
    </rPh>
    <rPh sb="7" eb="10">
      <t>キョウギカイ</t>
    </rPh>
    <phoneticPr fontId="2"/>
  </si>
  <si>
    <t>片品村果樹産地協議会</t>
    <rPh sb="0" eb="3">
      <t>カタシナムラ</t>
    </rPh>
    <rPh sb="3" eb="5">
      <t>カジュ</t>
    </rPh>
    <rPh sb="5" eb="7">
      <t>サンチ</t>
    </rPh>
    <rPh sb="7" eb="10">
      <t>キョウギカイ</t>
    </rPh>
    <phoneticPr fontId="2"/>
  </si>
  <si>
    <t>川場村果樹産地協議会</t>
    <rPh sb="0" eb="3">
      <t>カワバムラ</t>
    </rPh>
    <rPh sb="3" eb="10">
      <t>カジュサンチキョウギカイ</t>
    </rPh>
    <phoneticPr fontId="2"/>
  </si>
  <si>
    <t>明和町ナシ産地構造改革協議会</t>
    <rPh sb="0" eb="2">
      <t>メイワ</t>
    </rPh>
    <rPh sb="2" eb="3">
      <t>マチ</t>
    </rPh>
    <rPh sb="5" eb="7">
      <t>サンチ</t>
    </rPh>
    <rPh sb="7" eb="11">
      <t>コウゾウカイカク</t>
    </rPh>
    <rPh sb="11" eb="14">
      <t>キョウギカイ</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</si>
  <si>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</si>
  <si>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</si>
  <si>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</si>
  <si>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</si>
  <si>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</si>
  <si>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</si>
  <si>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</si>
  <si>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</si>
  <si>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</si>
  <si>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計画</t>
    <phoneticPr fontId="2"/>
  </si>
  <si>
    <t>実績</t>
    <phoneticPr fontId="2"/>
  </si>
  <si>
    <t>請求区分</t>
    <rPh sb="0" eb="2">
      <t>セイキュウ</t>
    </rPh>
    <rPh sb="2" eb="4">
      <t>クブン</t>
    </rPh>
    <phoneticPr fontId="2"/>
  </si>
  <si>
    <t>（○）</t>
  </si>
  <si>
    <t>盛土</t>
    <rPh sb="0" eb="2">
      <t>モリド</t>
    </rPh>
    <phoneticPr fontId="2"/>
  </si>
  <si>
    <t>地域計画
現況</t>
    <rPh sb="0" eb="2">
      <t>チイキ</t>
    </rPh>
    <rPh sb="2" eb="4">
      <t>ケイカク</t>
    </rPh>
    <rPh sb="5" eb="7">
      <t>ゲンキョウ</t>
    </rPh>
    <phoneticPr fontId="2"/>
  </si>
  <si>
    <t>地域計画
意向書</t>
    <rPh sb="0" eb="4">
      <t>チイキケイカク</t>
    </rPh>
    <rPh sb="5" eb="8">
      <t>イコウショ</t>
    </rPh>
    <phoneticPr fontId="2"/>
  </si>
  <si>
    <t>（－）</t>
  </si>
  <si>
    <t>（－）</t>
    <phoneticPr fontId="2"/>
  </si>
  <si>
    <t>群馬太郎</t>
    <rPh sb="0" eb="2">
      <t>グンマ</t>
    </rPh>
    <rPh sb="2" eb="4">
      <t>タロウ</t>
    </rPh>
    <phoneticPr fontId="2"/>
  </si>
  <si>
    <t>りんご</t>
  </si>
  <si>
    <t>ぐんま名月</t>
    <rPh sb="3" eb="5">
      <t>メイゲツ</t>
    </rPh>
    <phoneticPr fontId="2"/>
  </si>
  <si>
    <t>りんご（わい化栽培）</t>
  </si>
  <si>
    <r>
      <rPr>
        <sz val="10"/>
        <rFont val="ＭＳ ゴシック"/>
        <family val="3"/>
        <charset val="128"/>
      </rPr>
      <t>整備事業＋未収益事業</t>
    </r>
    <r>
      <rPr>
        <sz val="10"/>
        <rFont val="Lucida Sans"/>
        <family val="3"/>
      </rPr>
      <t xml:space="preserve">
</t>
    </r>
    <r>
      <rPr>
        <sz val="10"/>
        <rFont val="ＭＳ ゴシック"/>
        <family val="3"/>
        <charset val="128"/>
      </rPr>
      <t>合　　計</t>
    </r>
    <rPh sb="0" eb="2">
      <t>セイビ</t>
    </rPh>
    <rPh sb="2" eb="4">
      <t>ジギョウ</t>
    </rPh>
    <rPh sb="5" eb="8">
      <t>ミシュウエキ</t>
    </rPh>
    <rPh sb="8" eb="10">
      <t>ジギョウ</t>
    </rPh>
    <rPh sb="11" eb="12">
      <t>ゴウ</t>
    </rPh>
    <rPh sb="14" eb="15">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</si>
</sst>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
    <numFmt numFmtId="179" formatCode="#"/>
    <numFmt numFmtId="180" formatCode="[$-411]ggge&quot;年&quot;m&quot;月&quot;d&quot;日&quot;;@"/>
    <numFmt numFmtId="181" formatCode="0_);[Red]\(0\)"/>
    <numFmt numFmtId="182" formatCode="####\ &quot;年&quot;&quot;度&quot;"/>
    <numFmt numFmtId="183" formatCode="####\ &quot;次&quot;"/>
    <numFmt numFmtId="184" formatCode="#,##0.0_);[Red]\(#,##0.0\)"/>
  </numFmts>
  <fonts count="80">
    <font>
      <sz val="11"/>
      <color theme="1"/>
      <name val="ＭＳ 明朝"/>
      <family val="2"/>
      <charset val="128"/>
    </font>
    <font>
      <sz val="11"/>
      <color theme="1"/>
      <name val="游ゴシック"/>
      <family val="2"/>
      <charset val="128"/>
      <scheme val="minor"/>
    </font>
    <font>
      <sz val="6"/>
      <name val="ＭＳ 明朝"/>
      <family val="2"/>
      <charset val="128"/>
    </font>
    <font>
      <sz val="10"/>
      <color theme="1"/>
      <name val="ＭＳ ゴシック"/>
      <family val="3"/>
      <charset val="128"/>
    </font>
    <font>
      <sz val="9"/>
      <color theme="1"/>
      <name val="ＭＳ ゴシック"/>
      <family val="3"/>
      <charset val="128"/>
    </font>
    <font>
      <sz val="11"/>
      <color theme="1"/>
      <name val="ＭＳ 明朝"/>
      <family val="2"/>
      <charset val="128"/>
    </font>
    <font>
      <sz val="10"/>
      <color theme="1"/>
      <name val="Lucida Sans"/>
      <family val="2"/>
    </font>
    <font>
      <sz val="12"/>
      <color theme="1"/>
      <name val="Lucida Sans"/>
      <family val="2"/>
    </font>
    <font>
      <sz val="9"/>
      <color theme="1"/>
      <name val="Lucida Sans"/>
      <family val="2"/>
    </font>
    <font>
      <sz val="11"/>
      <color theme="1"/>
      <name val="ＭＳ ゴシック"/>
      <family val="3"/>
      <charset val="128"/>
    </font>
    <font>
      <sz val="10"/>
      <name val="Lucida Sans"/>
      <family val="2"/>
    </font>
    <font>
      <sz val="10"/>
      <name val="ＭＳ ゴシック"/>
      <family val="3"/>
      <charset val="128"/>
    </font>
    <font>
      <sz val="12"/>
      <name val="Lucida Sans"/>
      <family val="2"/>
    </font>
    <font>
      <sz val="10"/>
      <name val="ＭＳ Ｐゴシック"/>
      <family val="3"/>
      <charset val="128"/>
    </font>
    <font>
      <sz val="11"/>
      <color theme="1"/>
      <name val="Lucida Sans"/>
      <family val="2"/>
    </font>
    <font>
      <sz val="11"/>
      <color theme="1"/>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Lucida Sans"/>
      <family val="2"/>
    </font>
    <font>
      <sz val="9"/>
      <name val="ＭＳ ゴシック"/>
      <family val="3"/>
      <charset val="128"/>
    </font>
    <font>
      <sz val="8"/>
      <name val="ＭＳ ゴシック"/>
      <family val="3"/>
      <charset val="128"/>
    </font>
    <font>
      <sz val="8"/>
      <name val="Lucida Sans"/>
      <family val="2"/>
    </font>
    <font>
      <sz val="10"/>
      <name val="ＭＳ ゴシック"/>
      <family val="2"/>
      <charset val="128"/>
    </font>
    <font>
      <sz val="11"/>
      <color theme="1"/>
      <name val="ＭＳ ゴシック"/>
      <family val="2"/>
      <charset val="128"/>
    </font>
    <font>
      <sz val="14"/>
      <name val="Lucida Sans"/>
      <family val="2"/>
    </font>
    <font>
      <sz val="11"/>
      <name val="Lucida Sans"/>
      <family val="2"/>
    </font>
    <font>
      <sz val="11"/>
      <name val="ＭＳ 明朝"/>
      <family val="2"/>
      <charset val="128"/>
    </font>
    <font>
      <sz val="10"/>
      <color theme="1"/>
      <name val="BIZ UDPゴシック"/>
      <family val="3"/>
      <charset val="128"/>
    </font>
    <font>
      <sz val="10"/>
      <name val="BIZ UDPゴシック"/>
      <family val="3"/>
      <charset val="128"/>
    </font>
    <font>
      <sz val="12"/>
      <name val="ＭＳ ゴシック"/>
      <family val="3"/>
      <charset val="128"/>
    </font>
    <font>
      <sz val="8"/>
      <color rgb="FFFF0000"/>
      <name val="Lucida Sans"/>
      <family val="2"/>
    </font>
    <font>
      <b/>
      <sz val="12"/>
      <name val="BIZ UDPゴシック"/>
      <family val="3"/>
      <charset val="128"/>
    </font>
    <font>
      <b/>
      <sz val="12"/>
      <color theme="1"/>
      <name val="BIZ UDPゴシック"/>
      <family val="3"/>
      <charset val="128"/>
    </font>
    <font>
      <sz val="12"/>
      <color theme="1"/>
      <name val="ＭＳ ゴシック"/>
      <family val="3"/>
      <charset val="128"/>
    </font>
    <font>
      <b/>
      <sz val="12"/>
      <name val="Lucida Sans"/>
      <family val="2"/>
    </font>
    <font>
      <sz val="10"/>
      <color rgb="FFFF0000"/>
      <name val="Lucida Sans"/>
      <family val="2"/>
    </font>
    <font>
      <sz val="14"/>
      <color rgb="FFFF0000"/>
      <name val="Lucida Sans"/>
      <family val="2"/>
    </font>
    <font>
      <sz val="9"/>
      <color rgb="FFFF0000"/>
      <name val="Lucida Sans"/>
      <family val="2"/>
    </font>
    <font>
      <sz val="11"/>
      <color rgb="FFFF0000"/>
      <name val="Lucida Sans"/>
      <family val="2"/>
    </font>
    <font>
      <sz val="10"/>
      <name val="ＭＳ Ｐゴシック"/>
      <family val="2"/>
      <charset val="128"/>
    </font>
    <font>
      <b/>
      <sz val="12"/>
      <color theme="1"/>
      <name val="Lucida Sans"/>
      <family val="2"/>
    </font>
    <font>
      <b/>
      <sz val="12"/>
      <color theme="1"/>
      <name val="ＭＳ ゴシック"/>
      <family val="3"/>
      <charset val="128"/>
    </font>
    <font>
      <sz val="11"/>
      <color theme="1"/>
      <name val="Lucida Sans"/>
      <family val="3"/>
      <charset val="128"/>
    </font>
    <font>
      <sz val="11"/>
      <color theme="1"/>
      <name val="Lucida Sans"/>
      <family val="3"/>
    </font>
    <font>
      <sz val="11"/>
      <color theme="1"/>
      <name val="Segoe UI Symbol"/>
      <family val="3"/>
    </font>
    <font>
      <sz val="11"/>
      <color theme="1"/>
      <name val="Lucida Sans"/>
      <family val="2"/>
      <charset val="128"/>
    </font>
    <font>
      <sz val="11"/>
      <color theme="1"/>
      <name val="Yu Gothic"/>
      <family val="3"/>
      <charset val="128"/>
    </font>
    <font>
      <sz val="11"/>
      <color theme="1"/>
      <name val="Yu Gothic"/>
      <family val="2"/>
      <charset val="128"/>
    </font>
    <font>
      <sz val="11"/>
      <color theme="1"/>
      <name val="Segoe UI Symbol"/>
      <family val="2"/>
    </font>
    <font>
      <b/>
      <sz val="14"/>
      <name val="Lucida Sans"/>
      <family val="2"/>
    </font>
    <font>
      <b/>
      <sz val="12"/>
      <name val="ＭＳ ゴシック"/>
      <family val="3"/>
      <charset val="128"/>
    </font>
    <font>
      <sz val="10"/>
      <name val="Lucida Sans"/>
      <family val="3"/>
      <charset val="128"/>
    </font>
    <font>
      <sz val="10"/>
      <name val="Lucida Sans"/>
      <family val="3"/>
    </font>
    <font>
      <sz val="10"/>
      <name val="Yu Gothic"/>
      <family val="2"/>
      <charset val="128"/>
    </font>
    <font>
      <sz val="10"/>
      <name val="Yu Gothic"/>
      <family val="3"/>
      <charset val="128"/>
    </font>
    <font>
      <sz val="10"/>
      <name val="Lucida Sans"/>
      <family val="2"/>
      <charset val="128"/>
    </font>
    <font>
      <sz val="10"/>
      <name val="Segoe UI Symbol"/>
      <family val="3"/>
    </font>
    <font>
      <sz val="11"/>
      <name val="ＭＳ ゴシック"/>
      <family val="3"/>
      <charset val="128"/>
    </font>
    <font>
      <sz val="8"/>
      <color rgb="FFFF0000"/>
      <name val="ＭＳ Ｐゴシック"/>
      <family val="3"/>
      <charset val="128"/>
    </font>
    <font>
      <sz val="10"/>
      <color theme="1"/>
      <name val="ＭＳ 明朝"/>
      <family val="2"/>
      <charset val="128"/>
    </font>
    <font>
      <sz val="10"/>
      <color theme="1"/>
      <name val="ＭＳ 明朝"/>
      <family val="1"/>
      <charset val="128"/>
    </font>
    <font>
      <sz val="10"/>
      <name val="ＭＳ 明朝"/>
      <family val="2"/>
      <charset val="128"/>
    </font>
    <font>
      <sz val="10"/>
      <name val="ＭＳ 明朝"/>
      <family val="1"/>
      <charset val="128"/>
    </font>
    <font>
      <sz val="6"/>
      <name val="游ゴシック"/>
      <family val="2"/>
      <charset val="128"/>
      <scheme val="minor"/>
    </font>
    <font>
      <sz val="11"/>
      <name val="游ゴシック"/>
      <family val="2"/>
      <charset val="128"/>
      <scheme val="minor"/>
    </font>
    <font>
      <sz val="10"/>
      <name val="Lucida Sans"/>
      <family val="1"/>
      <charset val="128"/>
    </font>
    <font>
      <strike/>
      <sz val="10"/>
      <name val="Lucida Sans"/>
      <family val="2"/>
    </font>
    <font>
      <sz val="10"/>
      <name val="Lucida Sans"/>
      <family val="1"/>
    </font>
    <font>
      <sz val="10"/>
      <name val="游ゴシック"/>
      <family val="2"/>
      <charset val="128"/>
    </font>
    <font>
      <sz val="6"/>
      <name val="ＭＳ Ｐゴシック"/>
      <family val="3"/>
      <charset val="128"/>
    </font>
    <font>
      <sz val="16"/>
      <color theme="1"/>
      <name val="ＭＳ ゴシック"/>
      <family val="3"/>
      <charset val="128"/>
    </font>
    <font>
      <sz val="10"/>
      <color rgb="FFFF0000"/>
      <name val="ＭＳ ゴシック"/>
      <family val="3"/>
      <charset val="128"/>
    </font>
    <font>
      <b/>
      <sz val="9"/>
      <color indexed="81"/>
      <name val="ＭＳ Ｐゴシック"/>
      <family val="3"/>
      <charset val="128"/>
    </font>
    <font>
      <sz val="12"/>
      <color theme="1"/>
      <name val="ＭＳ 明朝"/>
      <family val="1"/>
      <charset val="128"/>
    </font>
    <font>
      <b/>
      <sz val="12"/>
      <color theme="1"/>
      <name val="ＭＳ 明朝"/>
      <family val="1"/>
      <charset val="128"/>
    </font>
    <font>
      <sz val="12"/>
      <color rgb="FFFF0000"/>
      <name val="ＭＳ 明朝"/>
      <family val="1"/>
      <charset val="128"/>
    </font>
    <font>
      <sz val="12"/>
      <name val="ＭＳ Ｐゴシック"/>
      <family val="2"/>
      <charset val="128"/>
    </font>
    <font>
      <sz val="9"/>
      <color indexed="81"/>
      <name val="MS P ゴシック"/>
      <family val="3"/>
      <charset val="128"/>
    </font>
    <font>
      <b/>
      <sz val="9"/>
      <color indexed="81"/>
      <name val="MS P ゴシック"/>
      <family val="3"/>
      <charset val="128"/>
    </font>
  </fonts>
  <fills count="1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EE6E6"/>
        <bgColor indexed="64"/>
      </patternFill>
    </fill>
    <fill>
      <patternFill patternType="solid">
        <fgColor theme="9" tint="0.59999389629810485"/>
        <bgColor indexed="64"/>
      </patternFill>
    </fill>
  </fills>
  <borders count="181">
    <border>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style="thin">
        <color indexed="64"/>
      </bottom>
      <diagonal/>
    </border>
    <border>
      <left/>
      <right style="medium">
        <color auto="1"/>
      </right>
      <top style="thin">
        <color auto="1"/>
      </top>
      <bottom style="thin">
        <color auto="1"/>
      </bottom>
      <diagonal/>
    </border>
    <border>
      <left style="thin">
        <color auto="1"/>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medium">
        <color indexed="64"/>
      </right>
      <top/>
      <bottom/>
      <diagonal/>
    </border>
    <border>
      <left/>
      <right style="medium">
        <color indexed="64"/>
      </right>
      <top/>
      <bottom style="thin">
        <color auto="1"/>
      </bottom>
      <diagonal/>
    </border>
    <border>
      <left style="thin">
        <color indexed="64"/>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style="medium">
        <color indexed="64"/>
      </right>
      <top style="medium">
        <color auto="1"/>
      </top>
      <bottom/>
      <diagonal/>
    </border>
    <border>
      <left/>
      <right style="medium">
        <color indexed="64"/>
      </right>
      <top/>
      <bottom/>
      <diagonal/>
    </border>
    <border>
      <left/>
      <right style="medium">
        <color indexed="64"/>
      </right>
      <top style="thin">
        <color auto="1"/>
      </top>
      <bottom style="medium">
        <color indexed="64"/>
      </bottom>
      <diagonal/>
    </border>
    <border>
      <left/>
      <right/>
      <top style="thin">
        <color auto="1"/>
      </top>
      <bottom/>
      <diagonal/>
    </border>
    <border>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thin">
        <color auto="1"/>
      </bottom>
      <diagonal/>
    </border>
    <border>
      <left style="medium">
        <color indexed="64"/>
      </left>
      <right style="thin">
        <color auto="1"/>
      </right>
      <top style="medium">
        <color auto="1"/>
      </top>
      <bottom/>
      <diagonal/>
    </border>
    <border>
      <left/>
      <right style="medium">
        <color auto="1"/>
      </right>
      <top style="medium">
        <color auto="1"/>
      </top>
      <bottom style="thin">
        <color auto="1"/>
      </bottom>
      <diagonal/>
    </border>
    <border>
      <left/>
      <right style="medium">
        <color auto="1"/>
      </right>
      <top style="medium">
        <color auto="1"/>
      </top>
      <bottom style="hair">
        <color auto="1"/>
      </bottom>
      <diagonal/>
    </border>
    <border>
      <left/>
      <right style="medium">
        <color auto="1"/>
      </right>
      <top style="hair">
        <color auto="1"/>
      </top>
      <bottom style="thin">
        <color auto="1"/>
      </bottom>
      <diagonal/>
    </border>
    <border>
      <left/>
      <right style="thin">
        <color auto="1"/>
      </right>
      <top style="medium">
        <color auto="1"/>
      </top>
      <bottom/>
      <diagonal/>
    </border>
    <border>
      <left style="medium">
        <color auto="1"/>
      </left>
      <right/>
      <top style="hair">
        <color auto="1"/>
      </top>
      <bottom style="thin">
        <color indexed="64"/>
      </bottom>
      <diagonal/>
    </border>
    <border>
      <left/>
      <right/>
      <top style="thin">
        <color auto="1"/>
      </top>
      <bottom style="medium">
        <color auto="1"/>
      </bottom>
      <diagonal/>
    </border>
    <border>
      <left/>
      <right style="thin">
        <color indexed="64"/>
      </right>
      <top/>
      <bottom style="thin">
        <color auto="1"/>
      </bottom>
      <diagonal/>
    </border>
    <border>
      <left style="thin">
        <color indexed="64"/>
      </left>
      <right/>
      <top style="medium">
        <color auto="1"/>
      </top>
      <bottom style="hair">
        <color auto="1"/>
      </bottom>
      <diagonal/>
    </border>
    <border>
      <left style="thin">
        <color indexed="64"/>
      </left>
      <right/>
      <top style="hair">
        <color auto="1"/>
      </top>
      <bottom style="thin">
        <color auto="1"/>
      </bottom>
      <diagonal/>
    </border>
    <border>
      <left style="thin">
        <color indexed="64"/>
      </left>
      <right style="thin">
        <color indexed="64"/>
      </right>
      <top style="thin">
        <color indexed="64"/>
      </top>
      <bottom style="hair">
        <color indexed="64"/>
      </bottom>
      <diagonal/>
    </border>
    <border diagonalUp="1">
      <left style="thin">
        <color auto="1"/>
      </left>
      <right style="thin">
        <color auto="1"/>
      </right>
      <top style="thin">
        <color auto="1"/>
      </top>
      <bottom style="thin">
        <color auto="1"/>
      </bottom>
      <diagonal style="thin">
        <color auto="1"/>
      </diagonal>
    </border>
    <border>
      <left style="hair">
        <color auto="1"/>
      </left>
      <right/>
      <top style="thin">
        <color auto="1"/>
      </top>
      <bottom/>
      <diagonal/>
    </border>
    <border>
      <left style="thin">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top style="medium">
        <color auto="1"/>
      </top>
      <bottom/>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style="medium">
        <color auto="1"/>
      </left>
      <right/>
      <top style="thin">
        <color auto="1"/>
      </top>
      <bottom style="hair">
        <color auto="1"/>
      </bottom>
      <diagonal/>
    </border>
    <border>
      <left style="thin">
        <color auto="1"/>
      </left>
      <right style="medium">
        <color indexed="64"/>
      </right>
      <top style="thin">
        <color auto="1"/>
      </top>
      <bottom style="hair">
        <color auto="1"/>
      </bottom>
      <diagonal/>
    </border>
    <border>
      <left style="medium">
        <color indexed="64"/>
      </left>
      <right style="medium">
        <color indexed="64"/>
      </right>
      <top style="thin">
        <color auto="1"/>
      </top>
      <bottom style="hair">
        <color auto="1"/>
      </bottom>
      <diagonal/>
    </border>
    <border>
      <left style="thin">
        <color auto="1"/>
      </left>
      <right/>
      <top style="thin">
        <color auto="1"/>
      </top>
      <bottom style="hair">
        <color auto="1"/>
      </bottom>
      <diagonal/>
    </border>
    <border>
      <left style="medium">
        <color auto="1"/>
      </left>
      <right style="thin">
        <color indexed="64"/>
      </right>
      <top style="thin">
        <color auto="1"/>
      </top>
      <bottom style="hair">
        <color auto="1"/>
      </bottom>
      <diagonal/>
    </border>
    <border>
      <left/>
      <right style="medium">
        <color indexed="64"/>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medium">
        <color indexed="64"/>
      </left>
      <right style="medium">
        <color indexed="64"/>
      </right>
      <top style="hair">
        <color auto="1"/>
      </top>
      <bottom style="thin">
        <color auto="1"/>
      </bottom>
      <diagonal/>
    </border>
    <border>
      <left style="medium">
        <color auto="1"/>
      </left>
      <right style="thin">
        <color indexed="64"/>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diagonal/>
    </border>
    <border>
      <left style="medium">
        <color auto="1"/>
      </left>
      <right style="medium">
        <color auto="1"/>
      </right>
      <top style="medium">
        <color auto="1"/>
      </top>
      <bottom/>
      <diagonal/>
    </border>
    <border>
      <left style="thin">
        <color indexed="64"/>
      </left>
      <right/>
      <top style="hair">
        <color auto="1"/>
      </top>
      <bottom style="medium">
        <color auto="1"/>
      </bottom>
      <diagonal/>
    </border>
    <border>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indexed="64"/>
      </left>
      <right style="thin">
        <color auto="1"/>
      </right>
      <top style="medium">
        <color auto="1"/>
      </top>
      <bottom style="hair">
        <color auto="1"/>
      </bottom>
      <diagonal/>
    </border>
    <border>
      <left/>
      <right style="thin">
        <color auto="1"/>
      </right>
      <top style="medium">
        <color auto="1"/>
      </top>
      <bottom style="hair">
        <color auto="1"/>
      </bottom>
      <diagonal/>
    </border>
    <border>
      <left style="hair">
        <color auto="1"/>
      </left>
      <right style="thin">
        <color auto="1"/>
      </right>
      <top style="medium">
        <color auto="1"/>
      </top>
      <bottom style="hair">
        <color auto="1"/>
      </bottom>
      <diagonal/>
    </border>
    <border>
      <left/>
      <right/>
      <top style="hair">
        <color auto="1"/>
      </top>
      <bottom style="medium">
        <color indexed="64"/>
      </bottom>
      <diagonal/>
    </border>
    <border>
      <left style="thin">
        <color auto="1"/>
      </left>
      <right style="thin">
        <color auto="1"/>
      </right>
      <top style="hair">
        <color auto="1"/>
      </top>
      <bottom style="medium">
        <color indexed="64"/>
      </bottom>
      <diagonal/>
    </border>
    <border>
      <left/>
      <right style="medium">
        <color indexed="64"/>
      </right>
      <top style="hair">
        <color auto="1"/>
      </top>
      <bottom style="medium">
        <color indexed="64"/>
      </bottom>
      <diagonal/>
    </border>
    <border>
      <left style="medium">
        <color auto="1"/>
      </left>
      <right/>
      <top style="hair">
        <color auto="1"/>
      </top>
      <bottom style="medium">
        <color indexed="64"/>
      </bottom>
      <diagonal/>
    </border>
    <border>
      <left style="thin">
        <color auto="1"/>
      </left>
      <right style="medium">
        <color auto="1"/>
      </right>
      <top style="hair">
        <color auto="1"/>
      </top>
      <bottom style="medium">
        <color indexed="64"/>
      </bottom>
      <diagonal/>
    </border>
    <border>
      <left style="medium">
        <color indexed="64"/>
      </left>
      <right style="medium">
        <color indexed="64"/>
      </right>
      <top style="hair">
        <color auto="1"/>
      </top>
      <bottom style="medium">
        <color indexed="64"/>
      </bottom>
      <diagonal/>
    </border>
    <border>
      <left style="medium">
        <color auto="1"/>
      </left>
      <right style="thin">
        <color auto="1"/>
      </right>
      <top style="hair">
        <color auto="1"/>
      </top>
      <bottom style="medium">
        <color indexed="64"/>
      </bottom>
      <diagonal/>
    </border>
    <border>
      <left/>
      <right style="thin">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style="thin">
        <color auto="1"/>
      </right>
      <top style="hair">
        <color auto="1"/>
      </top>
      <bottom style="medium">
        <color indexed="64"/>
      </bottom>
      <diagonal/>
    </border>
    <border>
      <left style="hair">
        <color auto="1"/>
      </left>
      <right style="thin">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style="hair">
        <color auto="1"/>
      </left>
      <right style="hair">
        <color auto="1"/>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hair">
        <color auto="1"/>
      </right>
      <top style="medium">
        <color auto="1"/>
      </top>
      <bottom/>
      <diagonal/>
    </border>
    <border>
      <left style="hair">
        <color auto="1"/>
      </left>
      <right style="hair">
        <color auto="1"/>
      </right>
      <top/>
      <bottom style="medium">
        <color auto="1"/>
      </bottom>
      <diagonal/>
    </border>
    <border>
      <left style="hair">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right/>
      <top style="medium">
        <color auto="1"/>
      </top>
      <bottom style="medium">
        <color indexed="64"/>
      </bottom>
      <diagonal/>
    </border>
    <border>
      <left style="medium">
        <color indexed="64"/>
      </left>
      <right style="medium">
        <color indexed="64"/>
      </right>
      <top style="medium">
        <color auto="1"/>
      </top>
      <bottom style="medium">
        <color indexed="64"/>
      </bottom>
      <diagonal/>
    </border>
    <border>
      <left style="medium">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medium">
        <color indexed="64"/>
      </bottom>
      <diagonal/>
    </border>
    <border>
      <left style="hair">
        <color auto="1"/>
      </left>
      <right/>
      <top style="medium">
        <color auto="1"/>
      </top>
      <bottom style="medium">
        <color indexed="64"/>
      </bottom>
      <diagonal/>
    </border>
    <border>
      <left/>
      <right style="medium">
        <color indexed="64"/>
      </right>
      <top style="medium">
        <color auto="1"/>
      </top>
      <bottom style="medium">
        <color indexed="64"/>
      </bottom>
      <diagonal/>
    </border>
    <border>
      <left style="hair">
        <color auto="1"/>
      </left>
      <right style="medium">
        <color indexed="64"/>
      </right>
      <top style="medium">
        <color auto="1"/>
      </top>
      <bottom style="medium">
        <color auto="1"/>
      </bottom>
      <diagonal/>
    </border>
    <border>
      <left style="hair">
        <color auto="1"/>
      </left>
      <right style="thin">
        <color auto="1"/>
      </right>
      <top style="medium">
        <color auto="1"/>
      </top>
      <bottom/>
      <diagonal/>
    </border>
    <border>
      <left style="thin">
        <color auto="1"/>
      </left>
      <right style="medium">
        <color auto="1"/>
      </right>
      <top style="medium">
        <color auto="1"/>
      </top>
      <bottom/>
      <diagonal/>
    </border>
    <border>
      <left style="hair">
        <color auto="1"/>
      </left>
      <right/>
      <top style="medium">
        <color auto="1"/>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auto="1"/>
      </left>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hair">
        <color auto="1"/>
      </left>
      <right style="thin">
        <color auto="1"/>
      </right>
      <top/>
      <bottom style="medium">
        <color auto="1"/>
      </bottom>
      <diagonal/>
    </border>
    <border>
      <left style="hair">
        <color auto="1"/>
      </left>
      <right style="medium">
        <color auto="1"/>
      </right>
      <top style="medium">
        <color auto="1"/>
      </top>
      <bottom/>
      <diagonal/>
    </border>
    <border>
      <left style="hair">
        <color auto="1"/>
      </left>
      <right style="medium">
        <color auto="1"/>
      </right>
      <top style="hair">
        <color auto="1"/>
      </top>
      <bottom style="medium">
        <color indexed="64"/>
      </bottom>
      <diagonal/>
    </border>
    <border>
      <left style="hair">
        <color auto="1"/>
      </left>
      <right style="medium">
        <color auto="1"/>
      </right>
      <top style="medium">
        <color auto="1"/>
      </top>
      <bottom style="hair">
        <color auto="1"/>
      </bottom>
      <diagonal/>
    </border>
    <border>
      <left style="hair">
        <color auto="1"/>
      </left>
      <right style="medium">
        <color auto="1"/>
      </right>
      <top/>
      <bottom style="medium">
        <color auto="1"/>
      </bottom>
      <diagonal/>
    </border>
    <border>
      <left style="thin">
        <color auto="1"/>
      </left>
      <right style="hair">
        <color auto="1"/>
      </right>
      <top/>
      <bottom style="medium">
        <color indexed="64"/>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top style="medium">
        <color auto="1"/>
      </top>
      <bottom style="hair">
        <color auto="1"/>
      </bottom>
      <diagonal/>
    </border>
    <border>
      <left style="hair">
        <color auto="1"/>
      </left>
      <right/>
      <top/>
      <bottom style="medium">
        <color auto="1"/>
      </bottom>
      <diagonal/>
    </border>
    <border>
      <left/>
      <right style="medium">
        <color indexed="64"/>
      </right>
      <top/>
      <bottom style="medium">
        <color auto="1"/>
      </bottom>
      <diagonal/>
    </border>
    <border>
      <left/>
      <right/>
      <top style="thin">
        <color auto="1"/>
      </top>
      <bottom style="hair">
        <color auto="1"/>
      </bottom>
      <diagonal/>
    </border>
    <border>
      <left/>
      <right/>
      <top style="hair">
        <color auto="1"/>
      </top>
      <bottom style="thin">
        <color auto="1"/>
      </bottom>
      <diagonal/>
    </border>
    <border>
      <left style="hair">
        <color auto="1"/>
      </left>
      <right/>
      <top style="medium">
        <color auto="1"/>
      </top>
      <bottom style="hair">
        <color auto="1"/>
      </bottom>
      <diagonal/>
    </border>
    <border>
      <left/>
      <right style="hair">
        <color auto="1"/>
      </right>
      <top style="medium">
        <color auto="1"/>
      </top>
      <bottom/>
      <diagonal/>
    </border>
    <border>
      <left/>
      <right style="hair">
        <color auto="1"/>
      </right>
      <top style="hair">
        <color auto="1"/>
      </top>
      <bottom style="medium">
        <color indexed="64"/>
      </bottom>
      <diagonal/>
    </border>
    <border>
      <left/>
      <right style="hair">
        <color auto="1"/>
      </right>
      <top style="medium">
        <color auto="1"/>
      </top>
      <bottom style="medium">
        <color indexed="64"/>
      </bottom>
      <diagonal/>
    </border>
    <border>
      <left/>
      <right style="hair">
        <color auto="1"/>
      </right>
      <top style="medium">
        <color auto="1"/>
      </top>
      <bottom style="hair">
        <color auto="1"/>
      </bottom>
      <diagonal/>
    </border>
    <border>
      <left/>
      <right style="hair">
        <color auto="1"/>
      </right>
      <top/>
      <bottom style="medium">
        <color indexed="64"/>
      </bottom>
      <diagonal/>
    </border>
    <border>
      <left style="medium">
        <color auto="1"/>
      </left>
      <right style="hair">
        <color auto="1"/>
      </right>
      <top style="thin">
        <color auto="1"/>
      </top>
      <bottom/>
      <diagonal/>
    </border>
    <border>
      <left style="medium">
        <color auto="1"/>
      </left>
      <right style="hair">
        <color auto="1"/>
      </right>
      <top/>
      <bottom style="medium">
        <color indexed="64"/>
      </bottom>
      <diagonal/>
    </border>
    <border>
      <left style="medium">
        <color auto="1"/>
      </left>
      <right style="hair">
        <color auto="1"/>
      </right>
      <top style="thin">
        <color auto="1"/>
      </top>
      <bottom style="hair">
        <color auto="1"/>
      </bottom>
      <diagonal/>
    </border>
    <border>
      <left style="medium">
        <color auto="1"/>
      </left>
      <right style="hair">
        <color auto="1"/>
      </right>
      <top style="hair">
        <color auto="1"/>
      </top>
      <bottom style="thin">
        <color auto="1"/>
      </bottom>
      <diagonal/>
    </border>
    <border>
      <left style="medium">
        <color auto="1"/>
      </left>
      <right style="hair">
        <color auto="1"/>
      </right>
      <top style="hair">
        <color auto="1"/>
      </top>
      <bottom style="medium">
        <color indexed="64"/>
      </bottom>
      <diagonal/>
    </border>
    <border>
      <left style="medium">
        <color auto="1"/>
      </left>
      <right style="hair">
        <color auto="1"/>
      </right>
      <top style="medium">
        <color auto="1"/>
      </top>
      <bottom/>
      <diagonal/>
    </border>
    <border>
      <left style="medium">
        <color auto="1"/>
      </left>
      <right style="hair">
        <color auto="1"/>
      </right>
      <top style="medium">
        <color auto="1"/>
      </top>
      <bottom style="medium">
        <color indexed="64"/>
      </bottom>
      <diagonal/>
    </border>
    <border>
      <left style="medium">
        <color auto="1"/>
      </left>
      <right style="hair">
        <color auto="1"/>
      </right>
      <top style="medium">
        <color auto="1"/>
      </top>
      <bottom style="hair">
        <color auto="1"/>
      </bottom>
      <diagonal/>
    </border>
    <border>
      <left/>
      <right style="hair">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medium">
        <color auto="1"/>
      </bottom>
      <diagonal/>
    </border>
    <border>
      <left style="thin">
        <color auto="1"/>
      </left>
      <right style="hair">
        <color auto="1"/>
      </right>
      <top style="medium">
        <color auto="1"/>
      </top>
      <bottom/>
      <diagonal/>
    </border>
    <border>
      <left style="thin">
        <color auto="1"/>
      </left>
      <right style="hair">
        <color auto="1"/>
      </right>
      <top style="hair">
        <color auto="1"/>
      </top>
      <bottom style="medium">
        <color auto="1"/>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medium">
        <color indexed="64"/>
      </right>
      <top style="hair">
        <color auto="1"/>
      </top>
      <bottom/>
      <diagonal/>
    </border>
    <border>
      <left style="medium">
        <color indexed="64"/>
      </left>
      <right style="medium">
        <color indexed="64"/>
      </right>
      <top style="hair">
        <color auto="1"/>
      </top>
      <bottom/>
      <diagonal/>
    </border>
    <border>
      <left style="medium">
        <color auto="1"/>
      </left>
      <right style="thin">
        <color auto="1"/>
      </right>
      <top style="hair">
        <color auto="1"/>
      </top>
      <bottom/>
      <diagonal/>
    </border>
    <border>
      <left style="thin">
        <color auto="1"/>
      </left>
      <right style="medium">
        <color auto="1"/>
      </right>
      <top style="hair">
        <color auto="1"/>
      </top>
      <bottom/>
      <diagonal/>
    </border>
    <border>
      <left style="medium">
        <color auto="1"/>
      </left>
      <right/>
      <top style="hair">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hair">
        <color auto="1"/>
      </top>
      <bottom style="hair">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dashed">
        <color auto="1"/>
      </left>
      <right style="thin">
        <color auto="1"/>
      </right>
      <top style="thin">
        <color auto="1"/>
      </top>
      <bottom/>
      <diagonal/>
    </border>
    <border>
      <left style="dashed">
        <color auto="1"/>
      </left>
      <right style="thin">
        <color auto="1"/>
      </right>
      <top/>
      <bottom/>
      <diagonal/>
    </border>
    <border>
      <left style="dashed">
        <color auto="1"/>
      </left>
      <right style="thin">
        <color indexed="64"/>
      </right>
      <top/>
      <bottom style="medium">
        <color indexed="64"/>
      </bottom>
      <diagonal/>
    </border>
    <border>
      <left style="dashed">
        <color auto="1"/>
      </left>
      <right style="thin">
        <color auto="1"/>
      </right>
      <top style="hair">
        <color auto="1"/>
      </top>
      <bottom style="thin">
        <color auto="1"/>
      </bottom>
      <diagonal/>
    </border>
    <border>
      <left style="dashed">
        <color auto="1"/>
      </left>
      <right style="thin">
        <color auto="1"/>
      </right>
      <top style="hair">
        <color auto="1"/>
      </top>
      <bottom style="medium">
        <color indexed="64"/>
      </bottom>
      <diagonal/>
    </border>
    <border>
      <left style="dashed">
        <color auto="1"/>
      </left>
      <right style="thin">
        <color auto="1"/>
      </right>
      <top style="medium">
        <color auto="1"/>
      </top>
      <bottom/>
      <diagonal/>
    </border>
    <border>
      <left style="dashed">
        <color auto="1"/>
      </left>
      <right style="thin">
        <color indexed="64"/>
      </right>
      <top style="hair">
        <color indexed="64"/>
      </top>
      <bottom/>
      <diagonal/>
    </border>
    <border>
      <left style="dashed">
        <color auto="1"/>
      </left>
      <right style="thin">
        <color auto="1"/>
      </right>
      <top style="medium">
        <color auto="1"/>
      </top>
      <bottom style="medium">
        <color indexed="64"/>
      </bottom>
      <diagonal/>
    </border>
    <border>
      <left style="dashed">
        <color auto="1"/>
      </left>
      <right style="thin">
        <color auto="1"/>
      </right>
      <top style="medium">
        <color auto="1"/>
      </top>
      <bottom style="hair">
        <color auto="1"/>
      </bottom>
      <diagonal/>
    </border>
  </borders>
  <cellStyleXfs count="5">
    <xf numFmtId="0" fontId="0" fillId="0" borderId="0">
      <alignment vertical="center"/>
    </xf>
    <xf numFmtId="38" fontId="5" fillId="0" borderId="0" applyFont="0" applyFill="0" applyBorder="0" applyAlignment="0" applyProtection="0">
      <alignment vertical="center"/>
    </xf>
    <xf numFmtId="0" fontId="18" fillId="0" borderId="0">
      <alignment vertical="center"/>
    </xf>
    <xf numFmtId="0" fontId="5" fillId="0" borderId="0">
      <alignment vertical="center"/>
    </xf>
    <xf numFmtId="0" fontId="1" fillId="0" borderId="0">
      <alignment vertical="center"/>
    </xf>
  </cellStyleXfs>
  <cellXfs count="924">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14" fillId="0" borderId="0" xfId="0" applyFont="1">
      <alignment vertical="center"/>
    </xf>
    <xf numFmtId="0" fontId="14" fillId="0" borderId="1" xfId="0" applyFont="1" applyBorder="1">
      <alignment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shrinkToFit="1"/>
    </xf>
    <xf numFmtId="0" fontId="14" fillId="0" borderId="22" xfId="0" applyFont="1" applyBorder="1" applyAlignment="1">
      <alignment horizontal="right" vertical="center"/>
    </xf>
    <xf numFmtId="0" fontId="8" fillId="0" borderId="22" xfId="0" applyFont="1" applyBorder="1" applyAlignment="1">
      <alignment horizontal="center" vertical="center"/>
    </xf>
    <xf numFmtId="0" fontId="8" fillId="0" borderId="27" xfId="0" applyFont="1" applyBorder="1" applyAlignment="1">
      <alignment horizontal="center" vertical="center"/>
    </xf>
    <xf numFmtId="0" fontId="8" fillId="0" borderId="22" xfId="0" applyFont="1" applyBorder="1" applyAlignment="1">
      <alignment horizontal="right" vertical="center"/>
    </xf>
    <xf numFmtId="0" fontId="14" fillId="0" borderId="0" xfId="0" applyFont="1" applyAlignment="1">
      <alignment horizontal="center" vertical="center"/>
    </xf>
    <xf numFmtId="0" fontId="14" fillId="0" borderId="15" xfId="0" applyFont="1" applyBorder="1" applyAlignment="1">
      <alignment horizontal="center" vertical="center"/>
    </xf>
    <xf numFmtId="0" fontId="14" fillId="0" borderId="1" xfId="0" applyFont="1" applyBorder="1" applyAlignment="1">
      <alignment horizontal="right"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right" vertical="center"/>
    </xf>
    <xf numFmtId="0" fontId="14" fillId="2" borderId="1" xfId="0" applyFont="1" applyFill="1" applyBorder="1" applyAlignment="1">
      <alignment horizontal="center" vertical="center"/>
    </xf>
    <xf numFmtId="0" fontId="14" fillId="2" borderId="19" xfId="0" applyFont="1" applyFill="1" applyBorder="1" applyAlignment="1">
      <alignment horizontal="center" vertical="center"/>
    </xf>
    <xf numFmtId="0" fontId="14" fillId="2" borderId="2" xfId="0" applyFont="1" applyFill="1" applyBorder="1" applyAlignment="1">
      <alignment horizontal="center" vertical="center"/>
    </xf>
    <xf numFmtId="178" fontId="10" fillId="0" borderId="0" xfId="0" applyNumberFormat="1" applyFont="1" applyAlignment="1">
      <alignment horizontal="center" vertical="center"/>
    </xf>
    <xf numFmtId="178" fontId="10" fillId="0" borderId="0" xfId="0" applyNumberFormat="1" applyFont="1">
      <alignment vertical="center"/>
    </xf>
    <xf numFmtId="178" fontId="10" fillId="0" borderId="0" xfId="0" applyNumberFormat="1" applyFont="1" applyAlignment="1">
      <alignment horizontal="right" vertical="center"/>
    </xf>
    <xf numFmtId="178" fontId="12" fillId="0" borderId="0" xfId="0" applyNumberFormat="1" applyFont="1">
      <alignment vertical="center"/>
    </xf>
    <xf numFmtId="178" fontId="25" fillId="0" borderId="103" xfId="0" applyNumberFormat="1" applyFont="1" applyBorder="1" applyAlignment="1">
      <alignment horizontal="center" vertical="center"/>
    </xf>
    <xf numFmtId="178" fontId="10" fillId="0" borderId="55" xfId="0" applyNumberFormat="1" applyFont="1" applyBorder="1" applyAlignment="1">
      <alignment vertical="center" textRotation="255"/>
    </xf>
    <xf numFmtId="178" fontId="10" fillId="0" borderId="30" xfId="0" applyNumberFormat="1" applyFont="1" applyBorder="1" applyAlignment="1">
      <alignment horizontal="right" vertical="center"/>
    </xf>
    <xf numFmtId="178" fontId="10" fillId="0" borderId="29" xfId="0" applyNumberFormat="1" applyFont="1" applyBorder="1" applyAlignment="1">
      <alignment horizontal="center" vertical="center"/>
    </xf>
    <xf numFmtId="178" fontId="10" fillId="0" borderId="6" xfId="0" applyNumberFormat="1" applyFont="1" applyBorder="1" applyAlignment="1">
      <alignment vertical="center" textRotation="255"/>
    </xf>
    <xf numFmtId="178" fontId="10" fillId="0" borderId="24" xfId="0" applyNumberFormat="1" applyFont="1" applyBorder="1" applyAlignment="1">
      <alignment horizontal="center" vertical="center"/>
    </xf>
    <xf numFmtId="178" fontId="19" fillId="0" borderId="1" xfId="0" applyNumberFormat="1" applyFont="1" applyBorder="1" applyAlignment="1">
      <alignment horizontal="center" vertical="center" shrinkToFit="1"/>
    </xf>
    <xf numFmtId="178" fontId="19" fillId="0" borderId="6" xfId="0" applyNumberFormat="1" applyFont="1" applyBorder="1" applyAlignment="1">
      <alignment horizontal="center" vertical="center" shrinkToFit="1"/>
    </xf>
    <xf numFmtId="178" fontId="19" fillId="0" borderId="17" xfId="0" applyNumberFormat="1" applyFont="1" applyBorder="1" applyAlignment="1">
      <alignment horizontal="center" vertical="center" shrinkToFit="1"/>
    </xf>
    <xf numFmtId="178" fontId="19" fillId="0" borderId="15" xfId="0" applyNumberFormat="1" applyFont="1" applyBorder="1" applyAlignment="1">
      <alignment horizontal="center" vertical="center" shrinkToFit="1"/>
    </xf>
    <xf numFmtId="178" fontId="19" fillId="0" borderId="24" xfId="0" applyNumberFormat="1" applyFont="1" applyBorder="1" applyAlignment="1">
      <alignment horizontal="center" vertical="center" shrinkToFit="1"/>
    </xf>
    <xf numFmtId="178" fontId="19" fillId="0" borderId="18" xfId="0" applyNumberFormat="1" applyFont="1" applyBorder="1" applyAlignment="1">
      <alignment horizontal="center" vertical="center" wrapText="1"/>
    </xf>
    <xf numFmtId="178" fontId="19" fillId="0" borderId="51" xfId="0" applyNumberFormat="1" applyFont="1" applyBorder="1" applyAlignment="1">
      <alignment horizontal="center" vertical="center" wrapText="1"/>
    </xf>
    <xf numFmtId="178" fontId="19" fillId="0" borderId="139" xfId="0" applyNumberFormat="1" applyFont="1" applyBorder="1" applyAlignment="1">
      <alignment horizontal="center" vertical="center" wrapText="1"/>
    </xf>
    <xf numFmtId="178" fontId="19" fillId="0" borderId="16" xfId="0" applyNumberFormat="1" applyFont="1" applyBorder="1" applyAlignment="1">
      <alignment horizontal="center" vertical="center" wrapText="1"/>
    </xf>
    <xf numFmtId="178" fontId="19" fillId="0" borderId="34" xfId="0" applyNumberFormat="1" applyFont="1" applyBorder="1" applyAlignment="1">
      <alignment horizontal="center" vertical="center" wrapText="1"/>
    </xf>
    <xf numFmtId="178" fontId="19" fillId="0" borderId="53" xfId="0" applyNumberFormat="1" applyFont="1" applyBorder="1" applyAlignment="1">
      <alignment horizontal="center" vertical="center" wrapText="1"/>
    </xf>
    <xf numFmtId="178" fontId="19" fillId="0" borderId="147" xfId="0" applyNumberFormat="1" applyFont="1" applyBorder="1" applyAlignment="1">
      <alignment horizontal="center" vertical="center" wrapText="1"/>
    </xf>
    <xf numFmtId="178" fontId="19" fillId="0" borderId="52" xfId="0" applyNumberFormat="1" applyFont="1" applyBorder="1" applyAlignment="1">
      <alignment horizontal="center" vertical="center" wrapText="1"/>
    </xf>
    <xf numFmtId="178" fontId="19" fillId="0" borderId="35" xfId="0" applyNumberFormat="1" applyFont="1" applyBorder="1" applyAlignment="1">
      <alignment horizontal="center" vertical="center" wrapText="1"/>
    </xf>
    <xf numFmtId="178" fontId="10" fillId="0" borderId="36" xfId="0" applyNumberFormat="1" applyFont="1" applyBorder="1" applyAlignment="1">
      <alignment horizontal="center" vertical="center"/>
    </xf>
    <xf numFmtId="178" fontId="10" fillId="0" borderId="117" xfId="0" applyNumberFormat="1" applyFont="1" applyBorder="1" applyAlignment="1">
      <alignment vertical="center" textRotation="255"/>
    </xf>
    <xf numFmtId="178" fontId="10" fillId="0" borderId="93" xfId="0" applyNumberFormat="1" applyFont="1" applyBorder="1" applyAlignment="1">
      <alignment horizontal="center" vertical="center"/>
    </xf>
    <xf numFmtId="178" fontId="26" fillId="0" borderId="150" xfId="0" applyNumberFormat="1" applyFont="1" applyBorder="1" applyAlignment="1">
      <alignment horizontal="center" vertical="center"/>
    </xf>
    <xf numFmtId="178" fontId="10" fillId="0" borderId="119" xfId="0" applyNumberFormat="1" applyFont="1" applyBorder="1" applyAlignment="1">
      <alignment horizontal="right" vertical="center"/>
    </xf>
    <xf numFmtId="178" fontId="10" fillId="0" borderId="116" xfId="0" applyNumberFormat="1" applyFont="1" applyBorder="1" applyAlignment="1">
      <alignment horizontal="right" vertical="center" textRotation="255"/>
    </xf>
    <xf numFmtId="178" fontId="10" fillId="0" borderId="116" xfId="0" applyNumberFormat="1" applyFont="1" applyBorder="1" applyAlignment="1">
      <alignment horizontal="right" vertical="center"/>
    </xf>
    <xf numFmtId="178" fontId="10" fillId="0" borderId="117" xfId="0" applyNumberFormat="1" applyFont="1" applyBorder="1" applyAlignment="1">
      <alignment horizontal="right" vertical="center"/>
    </xf>
    <xf numFmtId="178" fontId="10" fillId="0" borderId="119" xfId="0" applyNumberFormat="1" applyFont="1" applyBorder="1" applyAlignment="1">
      <alignment horizontal="right" vertical="center" textRotation="255"/>
    </xf>
    <xf numFmtId="178" fontId="10" fillId="0" borderId="115" xfId="0" applyNumberFormat="1" applyFont="1" applyBorder="1" applyAlignment="1">
      <alignment horizontal="right" vertical="center" shrinkToFit="1"/>
    </xf>
    <xf numFmtId="178" fontId="10" fillId="0" borderId="118" xfId="0" applyNumberFormat="1" applyFont="1" applyBorder="1" applyAlignment="1">
      <alignment horizontal="right" vertical="center"/>
    </xf>
    <xf numFmtId="178" fontId="10" fillId="0" borderId="115" xfId="0" applyNumberFormat="1" applyFont="1" applyBorder="1" applyAlignment="1">
      <alignment horizontal="right" vertical="center"/>
    </xf>
    <xf numFmtId="178" fontId="10" fillId="0" borderId="93" xfId="0" applyNumberFormat="1" applyFont="1" applyBorder="1" applyAlignment="1">
      <alignment horizontal="right" vertical="center"/>
    </xf>
    <xf numFmtId="178" fontId="10" fillId="0" borderId="129" xfId="0" applyNumberFormat="1" applyFont="1" applyBorder="1" applyAlignment="1">
      <alignment horizontal="right" vertical="center"/>
    </xf>
    <xf numFmtId="178" fontId="10" fillId="0" borderId="140" xfId="0" applyNumberFormat="1" applyFont="1" applyBorder="1" applyAlignment="1">
      <alignment horizontal="right" vertical="center"/>
    </xf>
    <xf numFmtId="178" fontId="10" fillId="0" borderId="94" xfId="0" applyNumberFormat="1" applyFont="1" applyBorder="1" applyAlignment="1">
      <alignment horizontal="right" vertical="center"/>
    </xf>
    <xf numFmtId="178" fontId="10" fillId="0" borderId="120" xfId="0" applyNumberFormat="1" applyFont="1" applyBorder="1" applyAlignment="1">
      <alignment horizontal="right" vertical="center"/>
    </xf>
    <xf numFmtId="178" fontId="10" fillId="0" borderId="138" xfId="0" applyNumberFormat="1" applyFont="1" applyBorder="1" applyAlignment="1">
      <alignment horizontal="right" vertical="center"/>
    </xf>
    <xf numFmtId="178" fontId="10" fillId="0" borderId="125" xfId="0" applyNumberFormat="1" applyFont="1" applyBorder="1" applyAlignment="1">
      <alignment horizontal="right" vertical="center"/>
    </xf>
    <xf numFmtId="178" fontId="10" fillId="0" borderId="130" xfId="0" applyNumberFormat="1" applyFont="1" applyBorder="1" applyAlignment="1">
      <alignment horizontal="right" vertical="center"/>
    </xf>
    <xf numFmtId="178" fontId="10" fillId="0" borderId="58" xfId="0" applyNumberFormat="1" applyFont="1" applyBorder="1" applyAlignment="1">
      <alignment horizontal="center" vertical="center"/>
    </xf>
    <xf numFmtId="178" fontId="10" fillId="0" borderId="64" xfId="0" applyNumberFormat="1" applyFont="1" applyBorder="1" applyAlignment="1">
      <alignment horizontal="center" vertical="center"/>
    </xf>
    <xf numFmtId="178" fontId="10" fillId="0" borderId="59" xfId="0" applyNumberFormat="1" applyFont="1" applyBorder="1" applyAlignment="1">
      <alignment vertical="center" shrinkToFit="1"/>
    </xf>
    <xf numFmtId="178" fontId="10" fillId="4" borderId="57" xfId="0" applyNumberFormat="1" applyFont="1" applyFill="1" applyBorder="1" applyAlignment="1">
      <alignment vertical="center" shrinkToFit="1"/>
    </xf>
    <xf numFmtId="178" fontId="10" fillId="4" borderId="57" xfId="0" applyNumberFormat="1" applyFont="1" applyFill="1" applyBorder="1" applyAlignment="1">
      <alignment horizontal="right" vertical="center" shrinkToFit="1"/>
    </xf>
    <xf numFmtId="178" fontId="10" fillId="4" borderId="49" xfId="0" applyNumberFormat="1" applyFont="1" applyFill="1" applyBorder="1" applyAlignment="1">
      <alignment vertical="center" shrinkToFit="1"/>
    </xf>
    <xf numFmtId="178" fontId="10" fillId="4" borderId="61" xfId="0" applyNumberFormat="1" applyFont="1" applyFill="1" applyBorder="1" applyAlignment="1">
      <alignment vertical="center" shrinkToFit="1"/>
    </xf>
    <xf numFmtId="178" fontId="10" fillId="4" borderId="62" xfId="0" applyNumberFormat="1" applyFont="1" applyFill="1" applyBorder="1" applyAlignment="1">
      <alignment vertical="center" shrinkToFit="1"/>
    </xf>
    <xf numFmtId="178" fontId="10" fillId="4" borderId="131" xfId="0" applyNumberFormat="1" applyFont="1" applyFill="1" applyBorder="1" applyAlignment="1">
      <alignment vertical="center" shrinkToFit="1"/>
    </xf>
    <xf numFmtId="178" fontId="10" fillId="4" borderId="57" xfId="0" applyNumberFormat="1" applyFont="1" applyFill="1" applyBorder="1" applyAlignment="1">
      <alignment horizontal="center" vertical="center" shrinkToFit="1"/>
    </xf>
    <xf numFmtId="178" fontId="10" fillId="4" borderId="58" xfId="0" applyNumberFormat="1" applyFont="1" applyFill="1" applyBorder="1" applyAlignment="1">
      <alignment vertical="center" shrinkToFit="1"/>
    </xf>
    <xf numFmtId="178" fontId="10" fillId="4" borderId="59" xfId="0" applyNumberFormat="1" applyFont="1" applyFill="1" applyBorder="1" applyAlignment="1">
      <alignment vertical="center" shrinkToFit="1"/>
    </xf>
    <xf numFmtId="178" fontId="10" fillId="4" borderId="63" xfId="0" applyNumberFormat="1" applyFont="1" applyFill="1" applyBorder="1" applyAlignment="1">
      <alignment vertical="center" shrinkToFit="1"/>
    </xf>
    <xf numFmtId="178" fontId="10" fillId="0" borderId="44" xfId="0" applyNumberFormat="1" applyFont="1" applyBorder="1" applyAlignment="1">
      <alignment horizontal="center" vertical="center"/>
    </xf>
    <xf numFmtId="178" fontId="10" fillId="0" borderId="48" xfId="0" applyNumberFormat="1" applyFont="1" applyBorder="1" applyAlignment="1">
      <alignment horizontal="center" vertical="center"/>
    </xf>
    <xf numFmtId="178" fontId="10" fillId="4" borderId="66" xfId="0" applyNumberFormat="1" applyFont="1" applyFill="1" applyBorder="1" applyAlignment="1">
      <alignment horizontal="right" vertical="center" shrinkToFit="1"/>
    </xf>
    <xf numFmtId="178" fontId="10" fillId="4" borderId="132" xfId="0" applyNumberFormat="1" applyFont="1" applyFill="1" applyBorder="1" applyAlignment="1">
      <alignment horizontal="right" vertical="center" shrinkToFit="1"/>
    </xf>
    <xf numFmtId="178" fontId="10" fillId="4" borderId="38" xfId="0" applyNumberFormat="1" applyFont="1" applyFill="1" applyBorder="1" applyAlignment="1">
      <alignment horizontal="right" vertical="center" shrinkToFit="1"/>
    </xf>
    <xf numFmtId="178" fontId="10" fillId="4" borderId="66" xfId="0" applyNumberFormat="1" applyFont="1" applyFill="1" applyBorder="1" applyAlignment="1">
      <alignment vertical="center" shrinkToFit="1"/>
    </xf>
    <xf numFmtId="178" fontId="10" fillId="4" borderId="38" xfId="0" applyNumberFormat="1" applyFont="1" applyFill="1" applyBorder="1" applyAlignment="1">
      <alignment vertical="center" shrinkToFit="1"/>
    </xf>
    <xf numFmtId="178" fontId="10" fillId="4" borderId="48" xfId="0" applyNumberFormat="1" applyFont="1" applyFill="1" applyBorder="1" applyAlignment="1">
      <alignment vertical="center" shrinkToFit="1"/>
    </xf>
    <xf numFmtId="178" fontId="10" fillId="4" borderId="69" xfId="0" applyNumberFormat="1" applyFont="1" applyFill="1" applyBorder="1" applyAlignment="1">
      <alignment vertical="center" shrinkToFit="1"/>
    </xf>
    <xf numFmtId="178" fontId="10" fillId="4" borderId="132" xfId="0" applyNumberFormat="1" applyFont="1" applyFill="1" applyBorder="1" applyAlignment="1">
      <alignment vertical="center" shrinkToFit="1"/>
    </xf>
    <xf numFmtId="178" fontId="10" fillId="4" borderId="38" xfId="0" applyNumberFormat="1" applyFont="1" applyFill="1" applyBorder="1" applyAlignment="1">
      <alignment horizontal="center" vertical="center" shrinkToFit="1"/>
    </xf>
    <xf numFmtId="178" fontId="10" fillId="4" borderId="66" xfId="1" applyNumberFormat="1" applyFont="1" applyFill="1" applyBorder="1" applyAlignment="1">
      <alignment vertical="center" shrinkToFit="1"/>
    </xf>
    <xf numFmtId="178" fontId="10" fillId="4" borderId="44" xfId="0" applyNumberFormat="1" applyFont="1" applyFill="1" applyBorder="1" applyAlignment="1">
      <alignment vertical="center" shrinkToFit="1"/>
    </xf>
    <xf numFmtId="178" fontId="10" fillId="4" borderId="67" xfId="0" applyNumberFormat="1" applyFont="1" applyFill="1" applyBorder="1" applyAlignment="1">
      <alignment vertical="center" shrinkToFit="1"/>
    </xf>
    <xf numFmtId="178" fontId="10" fillId="4" borderId="42" xfId="0" applyNumberFormat="1" applyFont="1" applyFill="1" applyBorder="1" applyAlignment="1">
      <alignment vertical="center" shrinkToFit="1"/>
    </xf>
    <xf numFmtId="178" fontId="10" fillId="0" borderId="84" xfId="0" applyNumberFormat="1" applyFont="1" applyBorder="1" applyAlignment="1">
      <alignment horizontal="center" vertical="center"/>
    </xf>
    <xf numFmtId="178" fontId="10" fillId="0" borderId="74" xfId="0" applyNumberFormat="1" applyFont="1" applyBorder="1" applyAlignment="1">
      <alignment horizontal="center" vertical="center"/>
    </xf>
    <xf numFmtId="178" fontId="10" fillId="0" borderId="86" xfId="0" applyNumberFormat="1" applyFont="1" applyBorder="1" applyAlignment="1">
      <alignment horizontal="center" vertical="center" shrinkToFit="1"/>
    </xf>
    <xf numFmtId="178" fontId="10" fillId="4" borderId="88" xfId="0" applyNumberFormat="1" applyFont="1" applyFill="1" applyBorder="1" applyAlignment="1">
      <alignment horizontal="right" vertical="center" shrinkToFit="1"/>
    </xf>
    <xf numFmtId="178" fontId="10" fillId="4" borderId="81" xfId="0" applyNumberFormat="1" applyFont="1" applyFill="1" applyBorder="1" applyAlignment="1">
      <alignment horizontal="right" vertical="center" shrinkToFit="1"/>
    </xf>
    <xf numFmtId="178" fontId="10" fillId="4" borderId="82" xfId="0" applyNumberFormat="1" applyFont="1" applyFill="1" applyBorder="1" applyAlignment="1">
      <alignment horizontal="right" vertical="center" shrinkToFit="1"/>
    </xf>
    <xf numFmtId="178" fontId="10" fillId="4" borderId="88" xfId="0" applyNumberFormat="1" applyFont="1" applyFill="1" applyBorder="1" applyAlignment="1">
      <alignment vertical="center" shrinkToFit="1"/>
    </xf>
    <xf numFmtId="178" fontId="10" fillId="4" borderId="82" xfId="0" applyNumberFormat="1" applyFont="1" applyFill="1" applyBorder="1" applyAlignment="1">
      <alignment vertical="center" shrinkToFit="1"/>
    </xf>
    <xf numFmtId="178" fontId="10" fillId="4" borderId="74" xfId="0" applyNumberFormat="1" applyFont="1" applyFill="1" applyBorder="1" applyAlignment="1">
      <alignment vertical="center" shrinkToFit="1"/>
    </xf>
    <xf numFmtId="178" fontId="10" fillId="4" borderId="87" xfId="0" applyNumberFormat="1" applyFont="1" applyFill="1" applyBorder="1" applyAlignment="1">
      <alignment vertical="center" shrinkToFit="1"/>
    </xf>
    <xf numFmtId="178" fontId="10" fillId="4" borderId="84" xfId="0" applyNumberFormat="1" applyFont="1" applyFill="1" applyBorder="1" applyAlignment="1">
      <alignment vertical="center" shrinkToFit="1"/>
    </xf>
    <xf numFmtId="178" fontId="10" fillId="4" borderId="85" xfId="0" applyNumberFormat="1" applyFont="1" applyFill="1" applyBorder="1" applyAlignment="1">
      <alignment vertical="center" shrinkToFit="1"/>
    </xf>
    <xf numFmtId="178" fontId="10" fillId="0" borderId="0" xfId="0" applyNumberFormat="1" applyFont="1" applyAlignment="1">
      <alignment vertical="center" shrinkToFit="1"/>
    </xf>
    <xf numFmtId="178" fontId="10" fillId="0" borderId="0" xfId="0" applyNumberFormat="1" applyFont="1" applyAlignment="1">
      <alignment horizontal="center" vertical="center" shrinkToFit="1"/>
    </xf>
    <xf numFmtId="178" fontId="10" fillId="0" borderId="0" xfId="0" applyNumberFormat="1" applyFont="1" applyAlignment="1">
      <alignment horizontal="right" vertical="center" shrinkToFit="1"/>
    </xf>
    <xf numFmtId="178" fontId="10" fillId="0" borderId="111" xfId="0" applyNumberFormat="1" applyFont="1" applyBorder="1" applyAlignment="1">
      <alignment horizontal="center" vertical="center"/>
    </xf>
    <xf numFmtId="178" fontId="10" fillId="0" borderId="55" xfId="0" applyNumberFormat="1" applyFont="1" applyBorder="1" applyAlignment="1">
      <alignment horizontal="right" vertical="center"/>
    </xf>
    <xf numFmtId="178" fontId="10" fillId="0" borderId="30" xfId="0" applyNumberFormat="1" applyFont="1" applyBorder="1" applyAlignment="1">
      <alignment horizontal="right" vertical="center" shrinkToFit="1"/>
    </xf>
    <xf numFmtId="178" fontId="10" fillId="0" borderId="73" xfId="0" applyNumberFormat="1" applyFont="1" applyBorder="1" applyAlignment="1">
      <alignment horizontal="center" vertical="center" shrinkToFit="1"/>
    </xf>
    <xf numFmtId="178" fontId="10" fillId="4" borderId="43" xfId="0" applyNumberFormat="1" applyFont="1" applyFill="1" applyBorder="1" applyAlignment="1">
      <alignment horizontal="right" vertical="center" shrinkToFit="1"/>
    </xf>
    <xf numFmtId="178" fontId="10" fillId="4" borderId="39" xfId="0" applyNumberFormat="1" applyFont="1" applyFill="1" applyBorder="1" applyAlignment="1">
      <alignment horizontal="right" vertical="center" shrinkToFit="1"/>
    </xf>
    <xf numFmtId="178" fontId="10" fillId="4" borderId="10" xfId="0" applyNumberFormat="1" applyFont="1" applyFill="1" applyBorder="1" applyAlignment="1">
      <alignment horizontal="right" vertical="center" shrinkToFit="1"/>
    </xf>
    <xf numFmtId="178" fontId="10" fillId="4" borderId="55" xfId="0" applyNumberFormat="1" applyFont="1" applyFill="1" applyBorder="1" applyAlignment="1">
      <alignment horizontal="right" vertical="center" shrinkToFit="1"/>
    </xf>
    <xf numFmtId="178" fontId="10" fillId="0" borderId="112" xfId="0" applyNumberFormat="1" applyFont="1" applyBorder="1" applyAlignment="1">
      <alignment horizontal="right" vertical="center" shrinkToFit="1"/>
    </xf>
    <xf numFmtId="178" fontId="10" fillId="4" borderId="12" xfId="0" applyNumberFormat="1" applyFont="1" applyFill="1" applyBorder="1" applyAlignment="1">
      <alignment horizontal="right" vertical="center" shrinkToFit="1"/>
    </xf>
    <xf numFmtId="178" fontId="10" fillId="4" borderId="30" xfId="0" applyNumberFormat="1" applyFont="1" applyFill="1" applyBorder="1" applyAlignment="1">
      <alignment horizontal="right" vertical="center" shrinkToFit="1"/>
    </xf>
    <xf numFmtId="178" fontId="10" fillId="4" borderId="31" xfId="0" applyNumberFormat="1" applyFont="1" applyFill="1" applyBorder="1" applyAlignment="1">
      <alignment horizontal="right" vertical="center" shrinkToFit="1"/>
    </xf>
    <xf numFmtId="178" fontId="10" fillId="4" borderId="112" xfId="0" applyNumberFormat="1" applyFont="1" applyFill="1" applyBorder="1" applyAlignment="1">
      <alignment horizontal="right" vertical="center" shrinkToFit="1"/>
    </xf>
    <xf numFmtId="178" fontId="10" fillId="0" borderId="96" xfId="0" applyNumberFormat="1" applyFont="1" applyBorder="1" applyAlignment="1">
      <alignment horizontal="center" vertical="center"/>
    </xf>
    <xf numFmtId="178" fontId="10" fillId="0" borderId="80" xfId="0" applyNumberFormat="1" applyFont="1" applyBorder="1" applyAlignment="1">
      <alignment horizontal="center" vertical="center" shrinkToFit="1"/>
    </xf>
    <xf numFmtId="178" fontId="10" fillId="0" borderId="47" xfId="0" applyNumberFormat="1" applyFont="1" applyBorder="1" applyAlignment="1">
      <alignment horizontal="right" vertical="center"/>
    </xf>
    <xf numFmtId="178" fontId="10" fillId="0" borderId="75" xfId="0" applyNumberFormat="1" applyFont="1" applyBorder="1" applyAlignment="1">
      <alignment horizontal="right" vertical="center"/>
    </xf>
    <xf numFmtId="178" fontId="10" fillId="0" borderId="75" xfId="0" applyNumberFormat="1" applyFont="1" applyBorder="1" applyAlignment="1">
      <alignment horizontal="right" vertical="center" shrinkToFit="1"/>
    </xf>
    <xf numFmtId="178" fontId="10" fillId="0" borderId="97" xfId="0" applyNumberFormat="1" applyFont="1" applyBorder="1" applyAlignment="1">
      <alignment horizontal="center" vertical="center"/>
    </xf>
    <xf numFmtId="178" fontId="10" fillId="0" borderId="74" xfId="0" applyNumberFormat="1" applyFont="1" applyBorder="1" applyAlignment="1">
      <alignment horizontal="right" vertical="center"/>
    </xf>
    <xf numFmtId="178" fontId="10" fillId="0" borderId="81" xfId="0" applyNumberFormat="1" applyFont="1" applyBorder="1" applyAlignment="1">
      <alignment horizontal="right" vertical="center"/>
    </xf>
    <xf numFmtId="178" fontId="10" fillId="0" borderId="81" xfId="0" applyNumberFormat="1" applyFont="1" applyBorder="1" applyAlignment="1">
      <alignment horizontal="right" vertical="center" shrinkToFit="1"/>
    </xf>
    <xf numFmtId="178" fontId="10" fillId="0" borderId="83" xfId="0" applyNumberFormat="1" applyFont="1" applyBorder="1" applyAlignment="1">
      <alignment horizontal="right" vertical="center" shrinkToFit="1"/>
    </xf>
    <xf numFmtId="178" fontId="10" fillId="4" borderId="87" xfId="0" applyNumberFormat="1" applyFont="1" applyFill="1" applyBorder="1" applyAlignment="1">
      <alignment horizontal="right" vertical="center" shrinkToFit="1"/>
    </xf>
    <xf numFmtId="178" fontId="10" fillId="4" borderId="74" xfId="0" applyNumberFormat="1" applyFont="1" applyFill="1" applyBorder="1" applyAlignment="1">
      <alignment horizontal="right" vertical="center" shrinkToFit="1"/>
    </xf>
    <xf numFmtId="178" fontId="10" fillId="0" borderId="85" xfId="0" applyNumberFormat="1" applyFont="1" applyBorder="1" applyAlignment="1">
      <alignment horizontal="right" vertical="center" shrinkToFit="1"/>
    </xf>
    <xf numFmtId="178" fontId="10" fillId="4" borderId="84" xfId="0" applyNumberFormat="1" applyFont="1" applyFill="1" applyBorder="1" applyAlignment="1">
      <alignment horizontal="right" vertical="center" shrinkToFit="1"/>
    </xf>
    <xf numFmtId="178" fontId="10" fillId="4" borderId="83" xfId="0" applyNumberFormat="1" applyFont="1" applyFill="1" applyBorder="1" applyAlignment="1">
      <alignment horizontal="right" vertical="center" shrinkToFit="1"/>
    </xf>
    <xf numFmtId="178" fontId="10" fillId="4" borderId="85" xfId="0" applyNumberFormat="1" applyFont="1" applyFill="1" applyBorder="1" applyAlignment="1">
      <alignment horizontal="right" vertical="center" shrinkToFit="1"/>
    </xf>
    <xf numFmtId="178" fontId="10" fillId="0" borderId="95" xfId="0" applyNumberFormat="1" applyFont="1" applyBorder="1" applyAlignment="1">
      <alignment horizontal="center" vertical="center"/>
    </xf>
    <xf numFmtId="178" fontId="10" fillId="0" borderId="100" xfId="0" applyNumberFormat="1" applyFont="1" applyBorder="1" applyAlignment="1">
      <alignment horizontal="center" vertical="center"/>
    </xf>
    <xf numFmtId="178" fontId="10" fillId="0" borderId="101" xfId="0" applyNumberFormat="1" applyFont="1" applyBorder="1" applyAlignment="1">
      <alignment horizontal="right" vertical="center"/>
    </xf>
    <xf numFmtId="178" fontId="10" fillId="0" borderId="102" xfId="0" applyNumberFormat="1" applyFont="1" applyBorder="1" applyAlignment="1">
      <alignment horizontal="right" vertical="center"/>
    </xf>
    <xf numFmtId="178" fontId="10" fillId="0" borderId="109" xfId="0" applyNumberFormat="1" applyFont="1" applyBorder="1" applyAlignment="1">
      <alignment horizontal="right" vertical="center" shrinkToFit="1"/>
    </xf>
    <xf numFmtId="178" fontId="10" fillId="0" borderId="103" xfId="0" applyNumberFormat="1" applyFont="1" applyBorder="1" applyAlignment="1">
      <alignment horizontal="center" vertical="center" shrinkToFit="1"/>
    </xf>
    <xf numFmtId="178" fontId="10" fillId="4" borderId="105" xfId="0" applyNumberFormat="1" applyFont="1" applyFill="1" applyBorder="1" applyAlignment="1">
      <alignment horizontal="right" vertical="center" shrinkToFit="1"/>
    </xf>
    <xf numFmtId="178" fontId="10" fillId="4" borderId="104" xfId="0" applyNumberFormat="1" applyFont="1" applyFill="1" applyBorder="1" applyAlignment="1">
      <alignment horizontal="right" vertical="center" shrinkToFit="1"/>
    </xf>
    <xf numFmtId="178" fontId="10" fillId="4" borderId="106" xfId="0" applyNumberFormat="1" applyFont="1" applyFill="1" applyBorder="1" applyAlignment="1">
      <alignment horizontal="right" vertical="center" shrinkToFit="1"/>
    </xf>
    <xf numFmtId="178" fontId="10" fillId="4" borderId="101" xfId="0" applyNumberFormat="1" applyFont="1" applyFill="1" applyBorder="1" applyAlignment="1">
      <alignment horizontal="right" vertical="center" shrinkToFit="1"/>
    </xf>
    <xf numFmtId="178" fontId="10" fillId="0" borderId="107" xfId="0" applyNumberFormat="1" applyFont="1" applyBorder="1" applyAlignment="1">
      <alignment horizontal="right" vertical="center" shrinkToFit="1"/>
    </xf>
    <xf numFmtId="178" fontId="10" fillId="4" borderId="92" xfId="0" applyNumberFormat="1" applyFont="1" applyFill="1" applyBorder="1" applyAlignment="1">
      <alignment horizontal="right" vertical="center" shrinkToFit="1"/>
    </xf>
    <xf numFmtId="178" fontId="10" fillId="4" borderId="107" xfId="0" applyNumberFormat="1" applyFont="1" applyFill="1" applyBorder="1" applyAlignment="1">
      <alignment horizontal="right" vertical="center" shrinkToFit="1"/>
    </xf>
    <xf numFmtId="178" fontId="10" fillId="0" borderId="13" xfId="0" applyNumberFormat="1" applyFont="1" applyBorder="1" applyAlignment="1">
      <alignment horizontal="center" vertical="center" shrinkToFit="1"/>
    </xf>
    <xf numFmtId="178" fontId="10" fillId="0" borderId="98" xfId="0" applyNumberFormat="1" applyFont="1" applyBorder="1" applyAlignment="1">
      <alignment horizontal="center" vertical="center" shrinkToFit="1"/>
    </xf>
    <xf numFmtId="178" fontId="10" fillId="0" borderId="47" xfId="0" applyNumberFormat="1" applyFont="1" applyBorder="1" applyAlignment="1">
      <alignment vertical="center" shrinkToFit="1"/>
    </xf>
    <xf numFmtId="178" fontId="10" fillId="0" borderId="75" xfId="0" applyNumberFormat="1" applyFont="1" applyBorder="1" applyAlignment="1">
      <alignment vertical="center" shrinkToFit="1"/>
    </xf>
    <xf numFmtId="178" fontId="10" fillId="0" borderId="75" xfId="0" applyNumberFormat="1" applyFont="1" applyBorder="1" applyAlignment="1">
      <alignment horizontal="center" vertical="center" shrinkToFit="1"/>
    </xf>
    <xf numFmtId="178" fontId="10" fillId="0" borderId="41" xfId="0" applyNumberFormat="1" applyFont="1" applyBorder="1" applyAlignment="1">
      <alignment vertical="center" shrinkToFit="1"/>
    </xf>
    <xf numFmtId="178" fontId="10" fillId="0" borderId="77" xfId="0" applyNumberFormat="1" applyFont="1" applyBorder="1" applyAlignment="1">
      <alignment horizontal="center" vertical="center" shrinkToFit="1"/>
    </xf>
    <xf numFmtId="178" fontId="10" fillId="4" borderId="37" xfId="0" applyNumberFormat="1" applyFont="1" applyFill="1" applyBorder="1" applyAlignment="1">
      <alignment horizontal="right" vertical="center" shrinkToFit="1"/>
    </xf>
    <xf numFmtId="178" fontId="10" fillId="4" borderId="78" xfId="0" applyNumberFormat="1" applyFont="1" applyFill="1" applyBorder="1" applyAlignment="1">
      <alignment horizontal="right" vertical="center" shrinkToFit="1"/>
    </xf>
    <xf numFmtId="178" fontId="10" fillId="4" borderId="47" xfId="0" applyNumberFormat="1" applyFont="1" applyFill="1" applyBorder="1" applyAlignment="1">
      <alignment horizontal="right" vertical="center" shrinkToFit="1"/>
    </xf>
    <xf numFmtId="178" fontId="10" fillId="4" borderId="79" xfId="0" applyNumberFormat="1" applyFont="1" applyFill="1" applyBorder="1" applyAlignment="1">
      <alignment horizontal="right" vertical="center" shrinkToFit="1"/>
    </xf>
    <xf numFmtId="178" fontId="10" fillId="0" borderId="76" xfId="0" applyNumberFormat="1" applyFont="1" applyBorder="1" applyAlignment="1">
      <alignment horizontal="right" vertical="center" shrinkToFit="1"/>
    </xf>
    <xf numFmtId="178" fontId="10" fillId="4" borderId="128" xfId="0" applyNumberFormat="1" applyFont="1" applyFill="1" applyBorder="1" applyAlignment="1">
      <alignment horizontal="right" vertical="center" shrinkToFit="1"/>
    </xf>
    <xf numFmtId="178" fontId="10" fillId="4" borderId="76" xfId="0" applyNumberFormat="1" applyFont="1" applyFill="1" applyBorder="1" applyAlignment="1">
      <alignment horizontal="right" vertical="center" shrinkToFit="1"/>
    </xf>
    <xf numFmtId="178" fontId="10" fillId="0" borderId="93" xfId="0" applyNumberFormat="1" applyFont="1" applyBorder="1" applyAlignment="1">
      <alignment horizontal="center" vertical="center" shrinkToFit="1"/>
    </xf>
    <xf numFmtId="178" fontId="10" fillId="0" borderId="99" xfId="0" applyNumberFormat="1" applyFont="1" applyBorder="1" applyAlignment="1">
      <alignment horizontal="center" vertical="center" shrinkToFit="1"/>
    </xf>
    <xf numFmtId="178" fontId="10" fillId="0" borderId="120" xfId="0" applyNumberFormat="1" applyFont="1" applyBorder="1" applyAlignment="1">
      <alignment horizontal="center" vertical="center" shrinkToFit="1"/>
    </xf>
    <xf numFmtId="178" fontId="10" fillId="0" borderId="117" xfId="0" applyNumberFormat="1" applyFont="1" applyBorder="1" applyAlignment="1">
      <alignment vertical="center" shrinkToFit="1"/>
    </xf>
    <xf numFmtId="178" fontId="10" fillId="0" borderId="94" xfId="0" applyNumberFormat="1" applyFont="1" applyBorder="1" applyAlignment="1">
      <alignment vertical="center" shrinkToFit="1"/>
    </xf>
    <xf numFmtId="178" fontId="10" fillId="0" borderId="94" xfId="0" applyNumberFormat="1" applyFont="1" applyBorder="1" applyAlignment="1">
      <alignment horizontal="center" vertical="center" shrinkToFit="1"/>
    </xf>
    <xf numFmtId="178" fontId="10" fillId="0" borderId="114" xfId="0" applyNumberFormat="1" applyFont="1" applyBorder="1" applyAlignment="1">
      <alignment horizontal="center" vertical="center" shrinkToFit="1"/>
    </xf>
    <xf numFmtId="178" fontId="10" fillId="4" borderId="116" xfId="0" applyNumberFormat="1" applyFont="1" applyFill="1" applyBorder="1" applyAlignment="1">
      <alignment horizontal="right" vertical="center" shrinkToFit="1"/>
    </xf>
    <xf numFmtId="178" fontId="10" fillId="4" borderId="115" xfId="0" applyNumberFormat="1" applyFont="1" applyFill="1" applyBorder="1" applyAlignment="1">
      <alignment horizontal="right" vertical="center" shrinkToFit="1"/>
    </xf>
    <xf numFmtId="178" fontId="10" fillId="4" borderId="117" xfId="0" applyNumberFormat="1" applyFont="1" applyFill="1" applyBorder="1" applyAlignment="1">
      <alignment horizontal="right" vertical="center" shrinkToFit="1"/>
    </xf>
    <xf numFmtId="178" fontId="10" fillId="4" borderId="119" xfId="0" applyNumberFormat="1" applyFont="1" applyFill="1" applyBorder="1" applyAlignment="1">
      <alignment horizontal="right" vertical="center" shrinkToFit="1"/>
    </xf>
    <xf numFmtId="178" fontId="10" fillId="0" borderId="118" xfId="0" applyNumberFormat="1" applyFont="1" applyBorder="1" applyAlignment="1">
      <alignment horizontal="right" vertical="center" shrinkToFit="1"/>
    </xf>
    <xf numFmtId="178" fontId="10" fillId="4" borderId="93" xfId="0" applyNumberFormat="1" applyFont="1" applyFill="1" applyBorder="1" applyAlignment="1">
      <alignment horizontal="right" vertical="center" shrinkToFit="1"/>
    </xf>
    <xf numFmtId="178" fontId="10" fillId="4" borderId="118" xfId="0" applyNumberFormat="1" applyFont="1" applyFill="1" applyBorder="1" applyAlignment="1">
      <alignment horizontal="right" vertical="center" shrinkToFit="1"/>
    </xf>
    <xf numFmtId="178" fontId="10" fillId="0" borderId="58" xfId="0" applyNumberFormat="1" applyFont="1" applyBorder="1" applyAlignment="1">
      <alignment horizontal="center" vertical="center" shrinkToFit="1"/>
    </xf>
    <xf numFmtId="178" fontId="10" fillId="0" borderId="38" xfId="0" applyNumberFormat="1" applyFont="1" applyBorder="1" applyAlignment="1">
      <alignment horizontal="center" vertical="center" shrinkToFit="1"/>
    </xf>
    <xf numFmtId="0" fontId="10" fillId="0" borderId="59" xfId="0" applyFont="1" applyBorder="1" applyAlignment="1">
      <alignment horizontal="left" vertical="center" shrinkToFit="1"/>
    </xf>
    <xf numFmtId="178" fontId="10" fillId="0" borderId="38" xfId="0" applyNumberFormat="1" applyFont="1" applyBorder="1" applyAlignment="1">
      <alignment horizontal="left" vertical="center" shrinkToFit="1"/>
    </xf>
    <xf numFmtId="0" fontId="33" fillId="0" borderId="0" xfId="0" applyFont="1">
      <alignment vertical="center"/>
    </xf>
    <xf numFmtId="0" fontId="28" fillId="0" borderId="0" xfId="0" applyFont="1">
      <alignment vertical="center"/>
    </xf>
    <xf numFmtId="178" fontId="10" fillId="0" borderId="82" xfId="0" applyNumberFormat="1" applyFont="1" applyBorder="1" applyAlignment="1">
      <alignment horizontal="center" vertical="center" shrinkToFit="1"/>
    </xf>
    <xf numFmtId="178" fontId="10" fillId="0" borderId="82" xfId="0" applyNumberFormat="1" applyFont="1" applyBorder="1" applyAlignment="1">
      <alignment horizontal="left" vertical="center" shrinkToFit="1"/>
    </xf>
    <xf numFmtId="0" fontId="14" fillId="0" borderId="17" xfId="0" applyFont="1" applyBorder="1" applyAlignment="1">
      <alignment horizontal="center" vertical="center"/>
    </xf>
    <xf numFmtId="0" fontId="14" fillId="0" borderId="1" xfId="0" applyFont="1" applyBorder="1" applyAlignment="1">
      <alignment horizontal="center" vertical="center"/>
    </xf>
    <xf numFmtId="0" fontId="14" fillId="0" borderId="22" xfId="0" applyFont="1" applyBorder="1" applyAlignment="1">
      <alignment horizontal="center" vertical="center"/>
    </xf>
    <xf numFmtId="0" fontId="14" fillId="0" borderId="1" xfId="0" applyFont="1" applyBorder="1" applyAlignment="1">
      <alignment horizontal="center" vertical="center" textRotation="255"/>
    </xf>
    <xf numFmtId="178" fontId="10" fillId="0" borderId="12" xfId="0" applyNumberFormat="1" applyFont="1" applyBorder="1" applyAlignment="1">
      <alignment horizontal="center" vertical="center"/>
    </xf>
    <xf numFmtId="178" fontId="10" fillId="0" borderId="14" xfId="0" applyNumberFormat="1" applyFont="1" applyBorder="1" applyAlignment="1">
      <alignment horizontal="center" vertical="center"/>
    </xf>
    <xf numFmtId="0" fontId="14" fillId="5" borderId="19" xfId="0" applyFont="1" applyFill="1" applyBorder="1" applyAlignment="1">
      <alignment horizontal="center" vertical="center"/>
    </xf>
    <xf numFmtId="0" fontId="14" fillId="0" borderId="49" xfId="0" applyFont="1" applyBorder="1" applyAlignment="1">
      <alignment horizontal="center" vertical="center"/>
    </xf>
    <xf numFmtId="0" fontId="14" fillId="0" borderId="56" xfId="0" applyFont="1" applyBorder="1" applyAlignment="1">
      <alignment horizontal="center" vertical="center"/>
    </xf>
    <xf numFmtId="0" fontId="14" fillId="0" borderId="38" xfId="0" applyFont="1" applyBorder="1" applyAlignment="1">
      <alignment horizontal="center" vertical="center"/>
    </xf>
    <xf numFmtId="0" fontId="14" fillId="0" borderId="126" xfId="0" applyFont="1" applyBorder="1" applyAlignment="1">
      <alignment horizontal="center" vertical="center"/>
    </xf>
    <xf numFmtId="0" fontId="14" fillId="5" borderId="22" xfId="0" applyFont="1" applyFill="1" applyBorder="1" applyAlignment="1">
      <alignment horizontal="center" vertical="center"/>
    </xf>
    <xf numFmtId="178" fontId="10" fillId="0" borderId="98" xfId="0" applyNumberFormat="1" applyFont="1" applyBorder="1" applyAlignment="1">
      <alignment horizontal="center" vertical="center"/>
    </xf>
    <xf numFmtId="0" fontId="28" fillId="0" borderId="0" xfId="0" applyFont="1" applyAlignment="1">
      <alignment horizontal="center" vertical="center"/>
    </xf>
    <xf numFmtId="178" fontId="29" fillId="0" borderId="0" xfId="0" applyNumberFormat="1" applyFont="1" applyAlignment="1">
      <alignment horizontal="center" vertical="center"/>
    </xf>
    <xf numFmtId="178" fontId="29" fillId="0" borderId="0" xfId="0" applyNumberFormat="1" applyFont="1">
      <alignment vertical="center"/>
    </xf>
    <xf numFmtId="178" fontId="29" fillId="0" borderId="0" xfId="0" applyNumberFormat="1" applyFont="1" applyAlignment="1">
      <alignment horizontal="left" vertical="center"/>
    </xf>
    <xf numFmtId="0" fontId="3" fillId="0" borderId="0" xfId="0" applyFont="1">
      <alignment vertical="center"/>
    </xf>
    <xf numFmtId="0" fontId="7" fillId="0" borderId="19" xfId="0" applyFont="1" applyBorder="1" applyAlignment="1">
      <alignment horizontal="center" vertical="center"/>
    </xf>
    <xf numFmtId="177" fontId="14" fillId="5" borderId="19" xfId="1" applyNumberFormat="1" applyFont="1" applyFill="1" applyBorder="1">
      <alignment vertical="center"/>
    </xf>
    <xf numFmtId="177" fontId="14" fillId="5" borderId="19" xfId="0" applyNumberFormat="1" applyFont="1" applyFill="1" applyBorder="1">
      <alignment vertical="center"/>
    </xf>
    <xf numFmtId="177" fontId="14" fillId="0" borderId="49" xfId="1" applyNumberFormat="1" applyFont="1" applyBorder="1">
      <alignment vertical="center"/>
    </xf>
    <xf numFmtId="177" fontId="14" fillId="0" borderId="61" xfId="1" applyNumberFormat="1" applyFont="1" applyBorder="1">
      <alignment vertical="center"/>
    </xf>
    <xf numFmtId="177" fontId="14" fillId="0" borderId="49" xfId="0" applyNumberFormat="1" applyFont="1" applyBorder="1">
      <alignment vertical="center"/>
    </xf>
    <xf numFmtId="177" fontId="14" fillId="0" borderId="56" xfId="1" applyNumberFormat="1" applyFont="1" applyBorder="1">
      <alignment vertical="center"/>
    </xf>
    <xf numFmtId="177" fontId="14" fillId="0" borderId="72" xfId="1" applyNumberFormat="1" applyFont="1" applyBorder="1">
      <alignment vertical="center"/>
    </xf>
    <xf numFmtId="177" fontId="14" fillId="0" borderId="56" xfId="0" applyNumberFormat="1" applyFont="1" applyBorder="1">
      <alignment vertical="center"/>
    </xf>
    <xf numFmtId="177" fontId="14" fillId="0" borderId="38" xfId="1" applyNumberFormat="1" applyFont="1" applyBorder="1">
      <alignment vertical="center"/>
    </xf>
    <xf numFmtId="177" fontId="14" fillId="0" borderId="48" xfId="1" applyNumberFormat="1" applyFont="1" applyBorder="1">
      <alignment vertical="center"/>
    </xf>
    <xf numFmtId="177" fontId="14" fillId="0" borderId="38" xfId="0" applyNumberFormat="1" applyFont="1" applyBorder="1">
      <alignment vertical="center"/>
    </xf>
    <xf numFmtId="177" fontId="14" fillId="2" borderId="19" xfId="1" applyNumberFormat="1" applyFont="1" applyFill="1" applyBorder="1">
      <alignment vertical="center"/>
    </xf>
    <xf numFmtId="177" fontId="14" fillId="2" borderId="2" xfId="1" applyNumberFormat="1" applyFont="1" applyFill="1" applyBorder="1">
      <alignment vertical="center"/>
    </xf>
    <xf numFmtId="177" fontId="14" fillId="2" borderId="19" xfId="0" applyNumberFormat="1" applyFont="1" applyFill="1" applyBorder="1">
      <alignment vertical="center"/>
    </xf>
    <xf numFmtId="177" fontId="14" fillId="5" borderId="2" xfId="1" applyNumberFormat="1" applyFont="1" applyFill="1" applyBorder="1">
      <alignment vertical="center"/>
    </xf>
    <xf numFmtId="177" fontId="14" fillId="0" borderId="126" xfId="1" applyNumberFormat="1" applyFont="1" applyBorder="1">
      <alignment vertical="center"/>
    </xf>
    <xf numFmtId="177" fontId="14" fillId="0" borderId="127" xfId="1" applyNumberFormat="1" applyFont="1" applyBorder="1">
      <alignment vertical="center"/>
    </xf>
    <xf numFmtId="177" fontId="14" fillId="0" borderId="126" xfId="0" applyNumberFormat="1" applyFont="1" applyBorder="1">
      <alignment vertical="center"/>
    </xf>
    <xf numFmtId="177" fontId="14" fillId="0" borderId="48" xfId="0" applyNumberFormat="1" applyFont="1" applyBorder="1">
      <alignment vertical="center"/>
    </xf>
    <xf numFmtId="177" fontId="14" fillId="5" borderId="2" xfId="0" applyNumberFormat="1" applyFont="1" applyFill="1" applyBorder="1">
      <alignment vertical="center"/>
    </xf>
    <xf numFmtId="178" fontId="10" fillId="0" borderId="158" xfId="0" applyNumberFormat="1" applyFont="1" applyBorder="1" applyAlignment="1">
      <alignment horizontal="center" vertical="center"/>
    </xf>
    <xf numFmtId="178" fontId="10" fillId="0" borderId="157" xfId="0" applyNumberFormat="1" applyFont="1" applyBorder="1" applyAlignment="1">
      <alignment horizontal="center" vertical="center" shrinkToFit="1"/>
    </xf>
    <xf numFmtId="178" fontId="10" fillId="0" borderId="72" xfId="0" applyNumberFormat="1" applyFont="1" applyBorder="1" applyAlignment="1">
      <alignment horizontal="right" vertical="center"/>
    </xf>
    <xf numFmtId="178" fontId="10" fillId="0" borderId="153" xfId="0" applyNumberFormat="1" applyFont="1" applyBorder="1" applyAlignment="1">
      <alignment horizontal="right" vertical="center"/>
    </xf>
    <xf numFmtId="178" fontId="10" fillId="0" borderId="153" xfId="0" applyNumberFormat="1" applyFont="1" applyBorder="1" applyAlignment="1">
      <alignment horizontal="right" vertical="center" shrinkToFit="1"/>
    </xf>
    <xf numFmtId="178" fontId="10" fillId="0" borderId="159" xfId="0" applyNumberFormat="1" applyFont="1" applyBorder="1" applyAlignment="1">
      <alignment horizontal="right" vertical="center" shrinkToFit="1"/>
    </xf>
    <xf numFmtId="178" fontId="10" fillId="0" borderId="160" xfId="0" applyNumberFormat="1" applyFont="1" applyBorder="1" applyAlignment="1">
      <alignment horizontal="center" vertical="center" shrinkToFit="1"/>
    </xf>
    <xf numFmtId="178" fontId="10" fillId="4" borderId="156" xfId="0" applyNumberFormat="1" applyFont="1" applyFill="1" applyBorder="1" applyAlignment="1">
      <alignment horizontal="right" vertical="center" shrinkToFit="1"/>
    </xf>
    <xf numFmtId="178" fontId="10" fillId="4" borderId="161" xfId="0" applyNumberFormat="1" applyFont="1" applyFill="1" applyBorder="1" applyAlignment="1">
      <alignment horizontal="right" vertical="center" shrinkToFit="1"/>
    </xf>
    <xf numFmtId="178" fontId="10" fillId="4" borderId="56" xfId="0" applyNumberFormat="1" applyFont="1" applyFill="1" applyBorder="1" applyAlignment="1">
      <alignment horizontal="right" vertical="center" shrinkToFit="1"/>
    </xf>
    <xf numFmtId="178" fontId="10" fillId="4" borderId="72" xfId="0" applyNumberFormat="1" applyFont="1" applyFill="1" applyBorder="1" applyAlignment="1">
      <alignment horizontal="right" vertical="center" shrinkToFit="1"/>
    </xf>
    <xf numFmtId="178" fontId="10" fillId="0" borderId="162" xfId="0" applyNumberFormat="1" applyFont="1" applyBorder="1" applyAlignment="1">
      <alignment horizontal="right" vertical="center" shrinkToFit="1"/>
    </xf>
    <xf numFmtId="178" fontId="10" fillId="4" borderId="163" xfId="0" applyNumberFormat="1" applyFont="1" applyFill="1" applyBorder="1" applyAlignment="1">
      <alignment horizontal="right" vertical="center" shrinkToFit="1"/>
    </xf>
    <xf numFmtId="178" fontId="10" fillId="4" borderId="153" xfId="0" applyNumberFormat="1" applyFont="1" applyFill="1" applyBorder="1" applyAlignment="1">
      <alignment horizontal="right" vertical="center" shrinkToFit="1"/>
    </xf>
    <xf numFmtId="178" fontId="10" fillId="4" borderId="159" xfId="0" applyNumberFormat="1" applyFont="1" applyFill="1" applyBorder="1" applyAlignment="1">
      <alignment horizontal="right" vertical="center" shrinkToFit="1"/>
    </xf>
    <xf numFmtId="178" fontId="10" fillId="4" borderId="162" xfId="0" applyNumberFormat="1" applyFont="1" applyFill="1" applyBorder="1" applyAlignment="1">
      <alignment horizontal="right" vertical="center" shrinkToFit="1"/>
    </xf>
    <xf numFmtId="178" fontId="13" fillId="0" borderId="90" xfId="0" applyNumberFormat="1" applyFont="1" applyBorder="1" applyAlignment="1">
      <alignment horizontal="center" vertical="center" shrinkToFit="1"/>
    </xf>
    <xf numFmtId="178" fontId="36" fillId="0" borderId="0" xfId="0" applyNumberFormat="1" applyFont="1" applyAlignment="1">
      <alignment horizontal="center" vertical="center"/>
    </xf>
    <xf numFmtId="178" fontId="36" fillId="0" borderId="0" xfId="0" applyNumberFormat="1" applyFont="1">
      <alignment vertical="center"/>
    </xf>
    <xf numFmtId="178" fontId="36" fillId="0" borderId="0" xfId="0" applyNumberFormat="1" applyFont="1" applyAlignment="1">
      <alignment horizontal="right" vertical="center"/>
    </xf>
    <xf numFmtId="178" fontId="37" fillId="0" borderId="0" xfId="0" applyNumberFormat="1" applyFont="1" applyAlignment="1">
      <alignment horizontal="center" vertical="center"/>
    </xf>
    <xf numFmtId="178" fontId="10" fillId="0" borderId="13" xfId="0" applyNumberFormat="1" applyFont="1" applyBorder="1" applyAlignment="1">
      <alignment horizontal="center" vertical="center"/>
    </xf>
    <xf numFmtId="178" fontId="10" fillId="0" borderId="17"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xf numFmtId="178" fontId="10" fillId="0" borderId="12" xfId="0" applyNumberFormat="1" applyFont="1" applyBorder="1" applyAlignment="1">
      <alignment horizontal="center" vertical="center" wrapText="1"/>
    </xf>
    <xf numFmtId="178" fontId="10" fillId="0" borderId="7" xfId="0" applyNumberFormat="1" applyFont="1" applyBorder="1" applyAlignment="1">
      <alignment horizontal="center" vertical="center"/>
    </xf>
    <xf numFmtId="178" fontId="10" fillId="0" borderId="13" xfId="0" applyNumberFormat="1" applyFont="1" applyBorder="1" applyAlignment="1">
      <alignment horizontal="center" vertical="center" wrapText="1"/>
    </xf>
    <xf numFmtId="178" fontId="10" fillId="0" borderId="93" xfId="0" applyNumberFormat="1" applyFont="1" applyBorder="1" applyAlignment="1">
      <alignment horizontal="center" vertical="center" wrapText="1"/>
    </xf>
    <xf numFmtId="178" fontId="10" fillId="0" borderId="1" xfId="0" applyNumberFormat="1" applyFont="1" applyBorder="1" applyAlignment="1">
      <alignment horizontal="center" vertical="center"/>
    </xf>
    <xf numFmtId="179" fontId="26" fillId="0" borderId="19" xfId="0" applyNumberFormat="1" applyFont="1" applyBorder="1" applyAlignment="1">
      <alignment horizontal="center" vertical="center"/>
    </xf>
    <xf numFmtId="178" fontId="40" fillId="0" borderId="32" xfId="0" applyNumberFormat="1" applyFont="1" applyBorder="1">
      <alignment vertical="center"/>
    </xf>
    <xf numFmtId="178" fontId="40" fillId="0" borderId="39" xfId="0" applyNumberFormat="1" applyFont="1" applyBorder="1" applyAlignment="1">
      <alignment horizontal="center" vertical="center"/>
    </xf>
    <xf numFmtId="178" fontId="10" fillId="0" borderId="10" xfId="0" applyNumberFormat="1" applyFont="1" applyBorder="1" applyAlignment="1">
      <alignment horizontal="center" vertical="center"/>
    </xf>
    <xf numFmtId="180" fontId="10" fillId="0" borderId="10" xfId="0" applyNumberFormat="1" applyFont="1" applyBorder="1" applyAlignment="1">
      <alignment horizontal="center" vertical="center"/>
    </xf>
    <xf numFmtId="180" fontId="10" fillId="0" borderId="112" xfId="0" applyNumberFormat="1" applyFont="1" applyBorder="1" applyAlignment="1">
      <alignment horizontal="center" vertical="center"/>
    </xf>
    <xf numFmtId="178" fontId="10" fillId="0" borderId="32" xfId="0" applyNumberFormat="1" applyFont="1" applyBorder="1">
      <alignment vertical="center"/>
    </xf>
    <xf numFmtId="178" fontId="40" fillId="0" borderId="104" xfId="0" applyNumberFormat="1" applyFont="1" applyBorder="1" applyAlignment="1">
      <alignment horizontal="center" vertical="center"/>
    </xf>
    <xf numFmtId="178" fontId="11" fillId="0" borderId="106" xfId="0" applyNumberFormat="1" applyFont="1" applyBorder="1" applyAlignment="1">
      <alignment horizontal="center" vertical="center"/>
    </xf>
    <xf numFmtId="180" fontId="10" fillId="0" borderId="106" xfId="0" applyNumberFormat="1" applyFont="1" applyBorder="1" applyAlignment="1">
      <alignment horizontal="center" vertical="center"/>
    </xf>
    <xf numFmtId="178" fontId="40" fillId="0" borderId="106" xfId="0" applyNumberFormat="1" applyFont="1" applyBorder="1" applyAlignment="1">
      <alignment horizontal="center" vertical="center"/>
    </xf>
    <xf numFmtId="180" fontId="10" fillId="0" borderId="107" xfId="0" applyNumberFormat="1" applyFont="1" applyBorder="1" applyAlignment="1">
      <alignment horizontal="center" vertical="center"/>
    </xf>
    <xf numFmtId="178" fontId="40" fillId="0" borderId="10" xfId="0" applyNumberFormat="1" applyFont="1" applyBorder="1" applyAlignment="1">
      <alignment horizontal="center" vertical="center"/>
    </xf>
    <xf numFmtId="0" fontId="14" fillId="2" borderId="46" xfId="0" applyFont="1" applyFill="1" applyBorder="1" applyAlignment="1">
      <alignment horizontal="center" vertical="center"/>
    </xf>
    <xf numFmtId="178" fontId="10" fillId="0" borderId="2" xfId="0" applyNumberFormat="1" applyFont="1" applyBorder="1" applyAlignment="1">
      <alignment horizontal="center" vertical="center"/>
    </xf>
    <xf numFmtId="178" fontId="10" fillId="0" borderId="2" xfId="0" applyNumberFormat="1" applyFont="1" applyBorder="1" applyAlignment="1">
      <alignment horizontal="center" vertical="center" wrapText="1"/>
    </xf>
    <xf numFmtId="0" fontId="46" fillId="2" borderId="19" xfId="0" applyFont="1" applyFill="1" applyBorder="1" applyAlignment="1">
      <alignment horizontal="center" vertical="center"/>
    </xf>
    <xf numFmtId="0" fontId="14" fillId="8" borderId="19" xfId="0" applyFont="1" applyFill="1" applyBorder="1" applyAlignment="1">
      <alignment horizontal="center" vertical="center"/>
    </xf>
    <xf numFmtId="177" fontId="14" fillId="8" borderId="19" xfId="1" applyNumberFormat="1" applyFont="1" applyFill="1" applyBorder="1">
      <alignment vertical="center"/>
    </xf>
    <xf numFmtId="177" fontId="14" fillId="8" borderId="2" xfId="1" applyNumberFormat="1" applyFont="1" applyFill="1" applyBorder="1">
      <alignment vertical="center"/>
    </xf>
    <xf numFmtId="177" fontId="14" fillId="8" borderId="19" xfId="0" applyNumberFormat="1" applyFont="1" applyFill="1" applyBorder="1">
      <alignment vertical="center"/>
    </xf>
    <xf numFmtId="0" fontId="14" fillId="8" borderId="49" xfId="0" applyFont="1" applyFill="1" applyBorder="1" applyAlignment="1">
      <alignment horizontal="center" vertical="center"/>
    </xf>
    <xf numFmtId="177" fontId="14" fillId="8" borderId="49" xfId="1" applyNumberFormat="1" applyFont="1" applyFill="1" applyBorder="1">
      <alignment vertical="center"/>
    </xf>
    <xf numFmtId="177" fontId="14" fillId="8" borderId="61" xfId="1" applyNumberFormat="1" applyFont="1" applyFill="1" applyBorder="1">
      <alignment vertical="center"/>
    </xf>
    <xf numFmtId="177" fontId="14" fillId="8" borderId="49" xfId="0" applyNumberFormat="1" applyFont="1" applyFill="1" applyBorder="1">
      <alignment vertical="center"/>
    </xf>
    <xf numFmtId="0" fontId="14" fillId="8" borderId="126" xfId="0" applyFont="1" applyFill="1" applyBorder="1" applyAlignment="1">
      <alignment horizontal="center" vertical="center"/>
    </xf>
    <xf numFmtId="177" fontId="14" fillId="8" borderId="126" xfId="1" applyNumberFormat="1" applyFont="1" applyFill="1" applyBorder="1">
      <alignment vertical="center"/>
    </xf>
    <xf numFmtId="177" fontId="14" fillId="8" borderId="127" xfId="1" applyNumberFormat="1" applyFont="1" applyFill="1" applyBorder="1">
      <alignment vertical="center"/>
    </xf>
    <xf numFmtId="177" fontId="14" fillId="8" borderId="126" xfId="0" applyNumberFormat="1" applyFont="1" applyFill="1" applyBorder="1">
      <alignment vertical="center"/>
    </xf>
    <xf numFmtId="0" fontId="14" fillId="8" borderId="38" xfId="0" applyFont="1" applyFill="1" applyBorder="1" applyAlignment="1">
      <alignment horizontal="center" vertical="center"/>
    </xf>
    <xf numFmtId="177" fontId="14" fillId="8" borderId="38" xfId="1" applyNumberFormat="1" applyFont="1" applyFill="1" applyBorder="1">
      <alignment vertical="center"/>
    </xf>
    <xf numFmtId="177" fontId="14" fillId="8" borderId="48" xfId="1" applyNumberFormat="1" applyFont="1" applyFill="1" applyBorder="1">
      <alignment vertical="center"/>
    </xf>
    <xf numFmtId="177" fontId="14" fillId="8" borderId="38" xfId="0" applyNumberFormat="1" applyFont="1" applyFill="1" applyBorder="1">
      <alignment vertical="center"/>
    </xf>
    <xf numFmtId="0" fontId="14" fillId="8" borderId="166" xfId="0" applyFont="1" applyFill="1" applyBorder="1" applyAlignment="1">
      <alignment horizontal="center" vertical="center"/>
    </xf>
    <xf numFmtId="177" fontId="14" fillId="8" borderId="166" xfId="1" applyNumberFormat="1" applyFont="1" applyFill="1" applyBorder="1">
      <alignment vertical="center"/>
    </xf>
    <xf numFmtId="177" fontId="14" fillId="8" borderId="167" xfId="1" applyNumberFormat="1" applyFont="1" applyFill="1" applyBorder="1">
      <alignment vertical="center"/>
    </xf>
    <xf numFmtId="177" fontId="14" fillId="8" borderId="166" xfId="0" applyNumberFormat="1" applyFont="1" applyFill="1" applyBorder="1">
      <alignment vertical="center"/>
    </xf>
    <xf numFmtId="177" fontId="14" fillId="8" borderId="168" xfId="0" applyNumberFormat="1" applyFont="1" applyFill="1" applyBorder="1">
      <alignment vertical="center"/>
    </xf>
    <xf numFmtId="177" fontId="14" fillId="8" borderId="59" xfId="0" applyNumberFormat="1" applyFont="1" applyFill="1" applyBorder="1">
      <alignment vertical="center"/>
    </xf>
    <xf numFmtId="177" fontId="14" fillId="8" borderId="169" xfId="0" applyNumberFormat="1" applyFont="1" applyFill="1" applyBorder="1">
      <alignment vertical="center"/>
    </xf>
    <xf numFmtId="177" fontId="14" fillId="8" borderId="67" xfId="0" applyNumberFormat="1" applyFont="1" applyFill="1" applyBorder="1">
      <alignment vertical="center"/>
    </xf>
    <xf numFmtId="177" fontId="14" fillId="8" borderId="170" xfId="0" applyNumberFormat="1" applyFont="1" applyFill="1" applyBorder="1">
      <alignment vertical="center"/>
    </xf>
    <xf numFmtId="0" fontId="14" fillId="8" borderId="82" xfId="0" applyFont="1" applyFill="1" applyBorder="1" applyAlignment="1">
      <alignment horizontal="center" vertical="center"/>
    </xf>
    <xf numFmtId="177" fontId="14" fillId="8" borderId="82" xfId="1" applyNumberFormat="1" applyFont="1" applyFill="1" applyBorder="1">
      <alignment vertical="center"/>
    </xf>
    <xf numFmtId="177" fontId="14" fillId="8" borderId="74" xfId="1" applyNumberFormat="1" applyFont="1" applyFill="1" applyBorder="1">
      <alignment vertical="center"/>
    </xf>
    <xf numFmtId="177" fontId="14" fillId="8" borderId="82" xfId="0" applyNumberFormat="1" applyFont="1" applyFill="1" applyBorder="1">
      <alignment vertical="center"/>
    </xf>
    <xf numFmtId="177" fontId="14" fillId="8" borderId="85" xfId="0" applyNumberFormat="1" applyFont="1" applyFill="1" applyBorder="1">
      <alignment vertical="center"/>
    </xf>
    <xf numFmtId="0" fontId="14" fillId="2" borderId="17" xfId="0" applyFont="1" applyFill="1" applyBorder="1" applyAlignment="1">
      <alignment horizontal="center" vertical="center"/>
    </xf>
    <xf numFmtId="177" fontId="14" fillId="2" borderId="17" xfId="1" applyNumberFormat="1" applyFont="1" applyFill="1" applyBorder="1">
      <alignment vertical="center"/>
    </xf>
    <xf numFmtId="177" fontId="14" fillId="2" borderId="15" xfId="1" applyNumberFormat="1" applyFont="1" applyFill="1" applyBorder="1">
      <alignment vertical="center"/>
    </xf>
    <xf numFmtId="177" fontId="14" fillId="2" borderId="17" xfId="0" applyNumberFormat="1" applyFont="1" applyFill="1" applyBorder="1">
      <alignment vertical="center"/>
    </xf>
    <xf numFmtId="0" fontId="14" fillId="8" borderId="5" xfId="0" applyFont="1" applyFill="1" applyBorder="1" applyAlignment="1">
      <alignment horizontal="center" vertical="center"/>
    </xf>
    <xf numFmtId="177" fontId="14" fillId="5" borderId="22" xfId="1" applyNumberFormat="1" applyFont="1" applyFill="1" applyBorder="1">
      <alignment vertical="center"/>
    </xf>
    <xf numFmtId="177" fontId="14" fillId="5" borderId="27" xfId="1" applyNumberFormat="1" applyFont="1" applyFill="1" applyBorder="1">
      <alignment vertical="center"/>
    </xf>
    <xf numFmtId="177" fontId="14" fillId="5" borderId="22" xfId="0" applyNumberFormat="1" applyFont="1" applyFill="1" applyBorder="1">
      <alignment vertical="center"/>
    </xf>
    <xf numFmtId="177" fontId="14" fillId="2" borderId="1" xfId="1" applyNumberFormat="1" applyFont="1" applyFill="1" applyBorder="1">
      <alignment vertical="center"/>
    </xf>
    <xf numFmtId="177" fontId="14" fillId="2" borderId="6" xfId="1" applyNumberFormat="1" applyFont="1" applyFill="1" applyBorder="1">
      <alignment vertical="center"/>
    </xf>
    <xf numFmtId="177" fontId="14" fillId="2" borderId="1" xfId="0" applyNumberFormat="1" applyFont="1" applyFill="1" applyBorder="1">
      <alignment vertical="center"/>
    </xf>
    <xf numFmtId="0" fontId="14" fillId="8" borderId="39" xfId="0" applyFont="1" applyFill="1" applyBorder="1">
      <alignment vertical="center"/>
    </xf>
    <xf numFmtId="0" fontId="14" fillId="8" borderId="5" xfId="0" applyFont="1" applyFill="1" applyBorder="1">
      <alignment vertical="center"/>
    </xf>
    <xf numFmtId="0" fontId="14" fillId="8" borderId="115" xfId="0" applyFont="1" applyFill="1" applyBorder="1">
      <alignment vertical="center"/>
    </xf>
    <xf numFmtId="0" fontId="14" fillId="2" borderId="22" xfId="0" applyFont="1" applyFill="1" applyBorder="1" applyAlignment="1">
      <alignment horizontal="center" vertical="center"/>
    </xf>
    <xf numFmtId="177" fontId="14" fillId="2" borderId="22" xfId="1" applyNumberFormat="1" applyFont="1" applyFill="1" applyBorder="1">
      <alignment vertical="center"/>
    </xf>
    <xf numFmtId="177" fontId="14" fillId="2" borderId="27" xfId="1" applyNumberFormat="1" applyFont="1" applyFill="1" applyBorder="1">
      <alignment vertical="center"/>
    </xf>
    <xf numFmtId="177" fontId="14" fillId="2" borderId="22" xfId="0" applyNumberFormat="1" applyFont="1" applyFill="1" applyBorder="1">
      <alignment vertical="center"/>
    </xf>
    <xf numFmtId="177" fontId="14" fillId="8" borderId="48" xfId="0" applyNumberFormat="1" applyFont="1" applyFill="1" applyBorder="1">
      <alignment vertical="center"/>
    </xf>
    <xf numFmtId="177" fontId="14" fillId="8" borderId="2" xfId="0" applyNumberFormat="1" applyFont="1" applyFill="1" applyBorder="1">
      <alignment vertical="center"/>
    </xf>
    <xf numFmtId="0" fontId="14" fillId="8" borderId="56" xfId="0" applyFont="1" applyFill="1" applyBorder="1" applyAlignment="1">
      <alignment horizontal="center" vertical="center"/>
    </xf>
    <xf numFmtId="177" fontId="14" fillId="8" borderId="56" xfId="1" applyNumberFormat="1" applyFont="1" applyFill="1" applyBorder="1">
      <alignment vertical="center"/>
    </xf>
    <xf numFmtId="177" fontId="14" fillId="8" borderId="72" xfId="1" applyNumberFormat="1" applyFont="1" applyFill="1" applyBorder="1">
      <alignment vertical="center"/>
    </xf>
    <xf numFmtId="177" fontId="14" fillId="8" borderId="56" xfId="0" applyNumberFormat="1" applyFont="1" applyFill="1" applyBorder="1">
      <alignment vertical="center"/>
    </xf>
    <xf numFmtId="177" fontId="14" fillId="8" borderId="162" xfId="0" applyNumberFormat="1" applyFont="1" applyFill="1" applyBorder="1">
      <alignment vertical="center"/>
    </xf>
    <xf numFmtId="0" fontId="14" fillId="5" borderId="166" xfId="0" applyFont="1" applyFill="1" applyBorder="1" applyAlignment="1">
      <alignment horizontal="center" vertical="center"/>
    </xf>
    <xf numFmtId="177" fontId="14" fillId="5" borderId="166" xfId="1" applyNumberFormat="1" applyFont="1" applyFill="1" applyBorder="1">
      <alignment vertical="center"/>
    </xf>
    <xf numFmtId="177" fontId="14" fillId="5" borderId="167" xfId="1" applyNumberFormat="1" applyFont="1" applyFill="1" applyBorder="1">
      <alignment vertical="center"/>
    </xf>
    <xf numFmtId="177" fontId="14" fillId="5" borderId="168" xfId="1" applyNumberFormat="1" applyFont="1" applyFill="1" applyBorder="1">
      <alignment vertical="center"/>
    </xf>
    <xf numFmtId="177" fontId="14" fillId="0" borderId="59" xfId="0" applyNumberFormat="1" applyFont="1" applyBorder="1">
      <alignment vertical="center"/>
    </xf>
    <xf numFmtId="177" fontId="14" fillId="0" borderId="169" xfId="0" applyNumberFormat="1" applyFont="1" applyBorder="1">
      <alignment vertical="center"/>
    </xf>
    <xf numFmtId="177" fontId="14" fillId="0" borderId="67" xfId="0" applyNumberFormat="1" applyFont="1" applyBorder="1">
      <alignment vertical="center"/>
    </xf>
    <xf numFmtId="177" fontId="14" fillId="5" borderId="170" xfId="1" applyNumberFormat="1" applyFont="1" applyFill="1" applyBorder="1">
      <alignment vertical="center"/>
    </xf>
    <xf numFmtId="0" fontId="14" fillId="0" borderId="82" xfId="0" applyFont="1" applyBorder="1" applyAlignment="1">
      <alignment horizontal="center" vertical="center"/>
    </xf>
    <xf numFmtId="177" fontId="14" fillId="0" borderId="82" xfId="1" applyNumberFormat="1" applyFont="1" applyBorder="1">
      <alignment vertical="center"/>
    </xf>
    <xf numFmtId="177" fontId="14" fillId="0" borderId="74" xfId="1" applyNumberFormat="1" applyFont="1" applyBorder="1">
      <alignment vertical="center"/>
    </xf>
    <xf numFmtId="177" fontId="14" fillId="0" borderId="82" xfId="0" applyNumberFormat="1" applyFont="1" applyBorder="1">
      <alignment vertical="center"/>
    </xf>
    <xf numFmtId="177" fontId="14" fillId="0" borderId="85" xfId="0" applyNumberFormat="1" applyFont="1" applyBorder="1">
      <alignment vertical="center"/>
    </xf>
    <xf numFmtId="177" fontId="14" fillId="5" borderId="166" xfId="0" applyNumberFormat="1" applyFont="1" applyFill="1" applyBorder="1">
      <alignment vertical="center"/>
    </xf>
    <xf numFmtId="177" fontId="14" fillId="5" borderId="168" xfId="0" applyNumberFormat="1" applyFont="1" applyFill="1" applyBorder="1">
      <alignment vertical="center"/>
    </xf>
    <xf numFmtId="177" fontId="14" fillId="5" borderId="170" xfId="0" applyNumberFormat="1" applyFont="1" applyFill="1" applyBorder="1">
      <alignment vertical="center"/>
    </xf>
    <xf numFmtId="179" fontId="19" fillId="9" borderId="0" xfId="0" applyNumberFormat="1" applyFont="1" applyFill="1">
      <alignment vertical="center"/>
    </xf>
    <xf numFmtId="179" fontId="10" fillId="9" borderId="0" xfId="0" applyNumberFormat="1" applyFont="1" applyFill="1">
      <alignment vertical="center"/>
    </xf>
    <xf numFmtId="176" fontId="10" fillId="9" borderId="0" xfId="0" applyNumberFormat="1" applyFont="1" applyFill="1">
      <alignment vertical="center"/>
    </xf>
    <xf numFmtId="179" fontId="26" fillId="9" borderId="0" xfId="0" applyNumberFormat="1" applyFont="1" applyFill="1" applyAlignment="1">
      <alignment horizontal="center" vertical="center"/>
    </xf>
    <xf numFmtId="0" fontId="26" fillId="9" borderId="0" xfId="0" applyFont="1" applyFill="1">
      <alignment vertical="center"/>
    </xf>
    <xf numFmtId="178" fontId="10" fillId="9" borderId="0" xfId="0" applyNumberFormat="1" applyFont="1" applyFill="1" applyAlignment="1">
      <alignment horizontal="center" vertical="center"/>
    </xf>
    <xf numFmtId="178" fontId="25" fillId="0" borderId="0" xfId="0" applyNumberFormat="1" applyFont="1" applyAlignment="1">
      <alignment horizontal="center" vertical="center"/>
    </xf>
    <xf numFmtId="178" fontId="12" fillId="0" borderId="0" xfId="0" applyNumberFormat="1" applyFont="1" applyAlignment="1">
      <alignment horizontal="center" vertical="center"/>
    </xf>
    <xf numFmtId="178" fontId="35" fillId="0" borderId="0" xfId="0" applyNumberFormat="1" applyFont="1" applyAlignment="1">
      <alignment horizontal="center" vertical="center"/>
    </xf>
    <xf numFmtId="179" fontId="38" fillId="9" borderId="0" xfId="0" applyNumberFormat="1" applyFont="1" applyFill="1">
      <alignment vertical="center"/>
    </xf>
    <xf numFmtId="179" fontId="36" fillId="9" borderId="0" xfId="0" applyNumberFormat="1" applyFont="1" applyFill="1">
      <alignment vertical="center"/>
    </xf>
    <xf numFmtId="176" fontId="36" fillId="9" borderId="0" xfId="0" applyNumberFormat="1" applyFont="1" applyFill="1">
      <alignment vertical="center"/>
    </xf>
    <xf numFmtId="179" fontId="39" fillId="9" borderId="0" xfId="0" applyNumberFormat="1" applyFont="1" applyFill="1" applyAlignment="1">
      <alignment horizontal="center" vertical="center"/>
    </xf>
    <xf numFmtId="0" fontId="39" fillId="9" borderId="0" xfId="0" applyFont="1" applyFill="1">
      <alignment vertical="center"/>
    </xf>
    <xf numFmtId="178" fontId="36" fillId="9" borderId="0" xfId="0" applyNumberFormat="1" applyFont="1" applyFill="1" applyAlignment="1">
      <alignment horizontal="center" vertical="center"/>
    </xf>
    <xf numFmtId="178" fontId="10" fillId="0" borderId="28" xfId="0" applyNumberFormat="1" applyFont="1" applyBorder="1" applyAlignment="1">
      <alignment horizontal="center" vertical="center"/>
    </xf>
    <xf numFmtId="178" fontId="11" fillId="0" borderId="29" xfId="0" applyNumberFormat="1" applyFont="1" applyBorder="1" applyAlignment="1">
      <alignment vertical="center" wrapText="1"/>
    </xf>
    <xf numFmtId="178" fontId="11" fillId="0" borderId="30" xfId="0" applyNumberFormat="1" applyFont="1" applyBorder="1" applyAlignment="1">
      <alignment vertical="center" wrapText="1"/>
    </xf>
    <xf numFmtId="178" fontId="11" fillId="0" borderId="31" xfId="0" applyNumberFormat="1" applyFont="1" applyBorder="1" applyAlignment="1">
      <alignment vertical="center" wrapText="1"/>
    </xf>
    <xf numFmtId="178" fontId="26" fillId="0" borderId="0" xfId="0" applyNumberFormat="1" applyFont="1" applyAlignment="1">
      <alignment horizontal="center" vertical="center" wrapText="1"/>
    </xf>
    <xf numFmtId="178" fontId="26" fillId="0" borderId="13" xfId="0" applyNumberFormat="1" applyFont="1" applyBorder="1" applyAlignment="1">
      <alignment horizontal="center" vertical="center"/>
    </xf>
    <xf numFmtId="178" fontId="10" fillId="0" borderId="19" xfId="0" applyNumberFormat="1" applyFont="1" applyBorder="1" applyAlignment="1">
      <alignment horizontal="center" vertical="center" wrapText="1"/>
    </xf>
    <xf numFmtId="178" fontId="10" fillId="0" borderId="19" xfId="0" applyNumberFormat="1" applyFont="1" applyBorder="1" applyAlignment="1">
      <alignment horizontal="center" vertical="center"/>
    </xf>
    <xf numFmtId="178" fontId="11" fillId="0" borderId="1" xfId="0" applyNumberFormat="1" applyFont="1" applyBorder="1" applyAlignment="1">
      <alignment horizontal="center" vertical="center"/>
    </xf>
    <xf numFmtId="176" fontId="26" fillId="0" borderId="19" xfId="0" applyNumberFormat="1" applyFont="1" applyBorder="1" applyAlignment="1">
      <alignment horizontal="center" vertical="center"/>
    </xf>
    <xf numFmtId="176" fontId="10" fillId="0" borderId="19" xfId="0" applyNumberFormat="1" applyFont="1" applyBorder="1" applyAlignment="1">
      <alignment horizontal="center" vertical="center"/>
    </xf>
    <xf numFmtId="178" fontId="13" fillId="0" borderId="19" xfId="0" applyNumberFormat="1" applyFont="1" applyBorder="1" applyAlignment="1">
      <alignment horizontal="center" vertical="center"/>
    </xf>
    <xf numFmtId="178" fontId="31" fillId="10" borderId="13" xfId="0" applyNumberFormat="1" applyFont="1" applyFill="1" applyBorder="1" applyAlignment="1">
      <alignment horizontal="center" vertical="center"/>
    </xf>
    <xf numFmtId="178" fontId="31" fillId="10" borderId="21" xfId="0" applyNumberFormat="1" applyFont="1" applyFill="1" applyBorder="1" applyAlignment="1">
      <alignment horizontal="center" vertical="center"/>
    </xf>
    <xf numFmtId="178" fontId="31" fillId="10" borderId="13" xfId="0" applyNumberFormat="1" applyFont="1" applyFill="1" applyBorder="1" applyAlignment="1">
      <alignment horizontal="center" vertical="center" textRotation="255"/>
    </xf>
    <xf numFmtId="178" fontId="31" fillId="10" borderId="13" xfId="0" applyNumberFormat="1" applyFont="1" applyFill="1" applyBorder="1" applyAlignment="1">
      <alignment horizontal="center" vertical="center" wrapText="1"/>
    </xf>
    <xf numFmtId="178" fontId="31" fillId="10" borderId="6" xfId="0" applyNumberFormat="1" applyFont="1" applyFill="1" applyBorder="1" applyAlignment="1">
      <alignment horizontal="center" vertical="center" textRotation="255"/>
    </xf>
    <xf numFmtId="178" fontId="31" fillId="10" borderId="54" xfId="0" applyNumberFormat="1" applyFont="1" applyFill="1" applyBorder="1" applyAlignment="1">
      <alignment horizontal="center" vertical="center"/>
    </xf>
    <xf numFmtId="178" fontId="31" fillId="10" borderId="1" xfId="0" applyNumberFormat="1" applyFont="1" applyFill="1" applyBorder="1" applyAlignment="1">
      <alignment horizontal="center" vertical="center" wrapText="1"/>
    </xf>
    <xf numFmtId="178" fontId="31" fillId="10" borderId="6" xfId="0" applyNumberFormat="1" applyFont="1" applyFill="1" applyBorder="1" applyAlignment="1">
      <alignment horizontal="center" vertical="center" wrapText="1"/>
    </xf>
    <xf numFmtId="178" fontId="31" fillId="10" borderId="21" xfId="0" applyNumberFormat="1" applyFont="1" applyFill="1" applyBorder="1" applyAlignment="1">
      <alignment horizontal="center" vertical="center" wrapText="1"/>
    </xf>
    <xf numFmtId="178" fontId="31" fillId="10" borderId="5" xfId="0" applyNumberFormat="1" applyFont="1" applyFill="1" applyBorder="1" applyAlignment="1">
      <alignment horizontal="center" vertical="center" wrapText="1"/>
    </xf>
    <xf numFmtId="178" fontId="31" fillId="10" borderId="5" xfId="0" applyNumberFormat="1" applyFont="1" applyFill="1" applyBorder="1" applyAlignment="1">
      <alignment horizontal="center" vertical="center"/>
    </xf>
    <xf numFmtId="178" fontId="31" fillId="10" borderId="8" xfId="0" applyNumberFormat="1" applyFont="1" applyFill="1" applyBorder="1" applyAlignment="1">
      <alignment horizontal="center" vertical="center"/>
    </xf>
    <xf numFmtId="178" fontId="31" fillId="10" borderId="54" xfId="0" applyNumberFormat="1" applyFont="1" applyFill="1" applyBorder="1" applyAlignment="1">
      <alignment horizontal="center" vertical="center" wrapText="1"/>
    </xf>
    <xf numFmtId="178" fontId="31" fillId="10" borderId="32" xfId="0" applyNumberFormat="1" applyFont="1" applyFill="1" applyBorder="1" applyAlignment="1">
      <alignment horizontal="center" vertical="center" wrapText="1"/>
    </xf>
    <xf numFmtId="178" fontId="31" fillId="10" borderId="8" xfId="0" applyNumberFormat="1" applyFont="1" applyFill="1" applyBorder="1" applyAlignment="1">
      <alignment horizontal="center" vertical="center" textRotation="255"/>
    </xf>
    <xf numFmtId="178" fontId="31" fillId="10" borderId="1" xfId="0" applyNumberFormat="1" applyFont="1" applyFill="1" applyBorder="1" applyAlignment="1">
      <alignment horizontal="center" vertical="center"/>
    </xf>
    <xf numFmtId="178" fontId="31" fillId="10" borderId="6" xfId="0" applyNumberFormat="1" applyFont="1" applyFill="1" applyBorder="1" applyAlignment="1">
      <alignment horizontal="center" vertical="center"/>
    </xf>
    <xf numFmtId="178" fontId="31" fillId="10" borderId="0" xfId="0" applyNumberFormat="1" applyFont="1" applyFill="1" applyAlignment="1">
      <alignment horizontal="center" vertical="center"/>
    </xf>
    <xf numFmtId="178" fontId="31" fillId="10" borderId="1" xfId="0" applyNumberFormat="1" applyFont="1" applyFill="1" applyBorder="1" applyAlignment="1">
      <alignment horizontal="center" vertical="center" textRotation="255"/>
    </xf>
    <xf numFmtId="178" fontId="31" fillId="10" borderId="5" xfId="0" applyNumberFormat="1" applyFont="1" applyFill="1" applyBorder="1" applyAlignment="1">
      <alignment horizontal="center" vertical="center" textRotation="255"/>
    </xf>
    <xf numFmtId="178" fontId="31" fillId="10" borderId="173" xfId="0" applyNumberFormat="1" applyFont="1" applyFill="1" applyBorder="1" applyAlignment="1">
      <alignment horizontal="center" vertical="center" textRotation="255"/>
    </xf>
    <xf numFmtId="178" fontId="31" fillId="10" borderId="0" xfId="0" applyNumberFormat="1" applyFont="1" applyFill="1" applyAlignment="1">
      <alignment horizontal="center" vertical="center" textRotation="255"/>
    </xf>
    <xf numFmtId="178" fontId="31" fillId="10" borderId="5" xfId="0" applyNumberFormat="1" applyFont="1" applyFill="1" applyBorder="1" applyAlignment="1">
      <alignment horizontal="center" vertical="center" shrinkToFit="1"/>
    </xf>
    <xf numFmtId="178" fontId="31" fillId="10" borderId="32" xfId="0" applyNumberFormat="1" applyFont="1" applyFill="1" applyBorder="1" applyAlignment="1">
      <alignment horizontal="center" vertical="center"/>
    </xf>
    <xf numFmtId="178" fontId="31" fillId="10" borderId="113" xfId="0" applyNumberFormat="1" applyFont="1" applyFill="1" applyBorder="1" applyAlignment="1">
      <alignment horizontal="center" vertical="center"/>
    </xf>
    <xf numFmtId="178" fontId="31" fillId="10" borderId="112" xfId="0" applyNumberFormat="1" applyFont="1" applyFill="1" applyBorder="1" applyAlignment="1">
      <alignment horizontal="center" vertical="center"/>
    </xf>
    <xf numFmtId="178" fontId="31" fillId="10" borderId="144" xfId="0" applyNumberFormat="1" applyFont="1" applyFill="1" applyBorder="1" applyAlignment="1">
      <alignment horizontal="center" vertical="center"/>
    </xf>
    <xf numFmtId="178" fontId="31" fillId="10" borderId="43" xfId="0" applyNumberFormat="1" applyFont="1" applyFill="1" applyBorder="1" applyAlignment="1">
      <alignment horizontal="center" vertical="center"/>
    </xf>
    <xf numFmtId="178" fontId="31" fillId="10" borderId="12" xfId="0" applyNumberFormat="1" applyFont="1" applyFill="1" applyBorder="1" applyAlignment="1">
      <alignment horizontal="center" vertical="center"/>
    </xf>
    <xf numFmtId="178" fontId="31" fillId="10" borderId="111" xfId="0" applyNumberFormat="1" applyFont="1" applyFill="1" applyBorder="1" applyAlignment="1">
      <alignment horizontal="center" vertical="center"/>
    </xf>
    <xf numFmtId="178" fontId="31" fillId="10" borderId="134" xfId="0" applyNumberFormat="1" applyFont="1" applyFill="1" applyBorder="1" applyAlignment="1">
      <alignment horizontal="center" vertical="center"/>
    </xf>
    <xf numFmtId="178" fontId="31" fillId="10" borderId="151" xfId="0" applyNumberFormat="1" applyFont="1" applyFill="1" applyBorder="1" applyAlignment="1">
      <alignment horizontal="center" vertical="center"/>
    </xf>
    <xf numFmtId="178" fontId="31" fillId="10" borderId="31" xfId="0" applyNumberFormat="1" applyFont="1" applyFill="1" applyBorder="1" applyAlignment="1">
      <alignment horizontal="center" vertical="center"/>
    </xf>
    <xf numFmtId="178" fontId="31" fillId="10" borderId="112" xfId="0" applyNumberFormat="1" applyFont="1" applyFill="1" applyBorder="1" applyAlignment="1">
      <alignment horizontal="center" vertical="center" wrapText="1"/>
    </xf>
    <xf numFmtId="178" fontId="31" fillId="10" borderId="0" xfId="0" applyNumberFormat="1" applyFont="1" applyFill="1" applyAlignment="1">
      <alignment horizontal="center" vertical="center" wrapText="1"/>
    </xf>
    <xf numFmtId="179" fontId="31" fillId="10" borderId="19" xfId="0" applyNumberFormat="1" applyFont="1" applyFill="1" applyBorder="1" applyAlignment="1">
      <alignment horizontal="center" vertical="center"/>
    </xf>
    <xf numFmtId="176" fontId="31" fillId="10" borderId="19" xfId="0" applyNumberFormat="1" applyFont="1" applyFill="1" applyBorder="1" applyAlignment="1">
      <alignment horizontal="center" vertical="center"/>
    </xf>
    <xf numFmtId="178" fontId="59" fillId="10" borderId="19" xfId="0" applyNumberFormat="1" applyFont="1" applyFill="1" applyBorder="1" applyAlignment="1">
      <alignment horizontal="center" vertical="center"/>
    </xf>
    <xf numFmtId="178" fontId="31" fillId="10" borderId="19" xfId="0" applyNumberFormat="1" applyFont="1" applyFill="1" applyBorder="1" applyAlignment="1">
      <alignment horizontal="center" vertical="center"/>
    </xf>
    <xf numFmtId="178" fontId="10" fillId="4" borderId="49" xfId="0" applyNumberFormat="1" applyFont="1" applyFill="1" applyBorder="1" applyAlignment="1">
      <alignment horizontal="center" vertical="center" shrinkToFit="1"/>
    </xf>
    <xf numFmtId="178" fontId="10" fillId="3" borderId="0" xfId="0" applyNumberFormat="1" applyFont="1" applyFill="1" applyAlignment="1">
      <alignment horizontal="center" vertical="center" shrinkToFit="1"/>
    </xf>
    <xf numFmtId="179" fontId="19" fillId="9" borderId="19" xfId="0" applyNumberFormat="1" applyFont="1" applyFill="1" applyBorder="1">
      <alignment vertical="center"/>
    </xf>
    <xf numFmtId="179" fontId="10" fillId="9" borderId="19" xfId="0" applyNumberFormat="1" applyFont="1" applyFill="1" applyBorder="1">
      <alignment vertical="center"/>
    </xf>
    <xf numFmtId="179" fontId="10" fillId="9" borderId="19" xfId="0" applyNumberFormat="1" applyFont="1" applyFill="1" applyBorder="1" applyAlignment="1">
      <alignment horizontal="center" vertical="center"/>
    </xf>
    <xf numFmtId="176" fontId="10" fillId="9" borderId="19" xfId="0" applyNumberFormat="1" applyFont="1" applyFill="1" applyBorder="1">
      <alignment vertical="center"/>
    </xf>
    <xf numFmtId="179" fontId="26" fillId="9" borderId="19" xfId="0" applyNumberFormat="1" applyFont="1" applyFill="1" applyBorder="1" applyAlignment="1">
      <alignment horizontal="center" vertical="center"/>
    </xf>
    <xf numFmtId="178" fontId="10" fillId="9" borderId="19" xfId="0" applyNumberFormat="1" applyFont="1" applyFill="1" applyBorder="1" applyAlignment="1">
      <alignment horizontal="center" vertical="center"/>
    </xf>
    <xf numFmtId="178" fontId="10" fillId="4" borderId="38" xfId="1" applyNumberFormat="1" applyFont="1" applyFill="1" applyBorder="1" applyAlignment="1">
      <alignment horizontal="center" vertical="center" shrinkToFit="1"/>
    </xf>
    <xf numFmtId="178" fontId="10" fillId="4" borderId="175" xfId="0" applyNumberFormat="1" applyFont="1" applyFill="1" applyBorder="1" applyAlignment="1">
      <alignment horizontal="center" vertical="center" shrinkToFit="1"/>
    </xf>
    <xf numFmtId="178" fontId="10" fillId="6" borderId="0" xfId="0" applyNumberFormat="1" applyFont="1" applyFill="1" applyAlignment="1">
      <alignment horizontal="center" vertical="center" shrinkToFit="1"/>
    </xf>
    <xf numFmtId="179" fontId="10" fillId="9" borderId="0" xfId="0" applyNumberFormat="1" applyFont="1" applyFill="1" applyAlignment="1">
      <alignment horizontal="center" vertical="center"/>
    </xf>
    <xf numFmtId="178" fontId="10" fillId="9" borderId="0" xfId="0" applyNumberFormat="1" applyFont="1" applyFill="1">
      <alignment vertical="center"/>
    </xf>
    <xf numFmtId="178" fontId="10" fillId="0" borderId="30" xfId="0" applyNumberFormat="1" applyFont="1" applyBorder="1" applyAlignment="1">
      <alignment horizontal="center" vertical="center" shrinkToFit="1"/>
    </xf>
    <xf numFmtId="178" fontId="10" fillId="4" borderId="177" xfId="0" applyNumberFormat="1" applyFont="1" applyFill="1" applyBorder="1" applyAlignment="1">
      <alignment horizontal="right" vertical="center" shrinkToFit="1"/>
    </xf>
    <xf numFmtId="178" fontId="10" fillId="0" borderId="153" xfId="0" applyNumberFormat="1" applyFont="1" applyBorder="1" applyAlignment="1">
      <alignment horizontal="center" vertical="center" shrinkToFit="1"/>
    </xf>
    <xf numFmtId="178" fontId="10" fillId="4" borderId="178" xfId="0" applyNumberFormat="1" applyFont="1" applyFill="1" applyBorder="1" applyAlignment="1">
      <alignment horizontal="right" vertical="center" shrinkToFit="1"/>
    </xf>
    <xf numFmtId="178" fontId="10" fillId="0" borderId="81" xfId="0" applyNumberFormat="1" applyFont="1" applyBorder="1" applyAlignment="1">
      <alignment horizontal="center" vertical="center" shrinkToFit="1"/>
    </xf>
    <xf numFmtId="178" fontId="10" fillId="4" borderId="176" xfId="0" applyNumberFormat="1" applyFont="1" applyFill="1" applyBorder="1" applyAlignment="1">
      <alignment horizontal="right" vertical="center" shrinkToFit="1"/>
    </xf>
    <xf numFmtId="178" fontId="10" fillId="0" borderId="102" xfId="0" applyNumberFormat="1" applyFont="1" applyBorder="1" applyAlignment="1">
      <alignment horizontal="center" vertical="center"/>
    </xf>
    <xf numFmtId="178" fontId="10" fillId="4" borderId="102" xfId="0" applyNumberFormat="1" applyFont="1" applyFill="1" applyBorder="1" applyAlignment="1">
      <alignment horizontal="right" vertical="center" shrinkToFit="1"/>
    </xf>
    <xf numFmtId="178" fontId="10" fillId="4" borderId="179" xfId="0" applyNumberFormat="1" applyFont="1" applyFill="1" applyBorder="1" applyAlignment="1">
      <alignment horizontal="right" vertical="center" shrinkToFit="1"/>
    </xf>
    <xf numFmtId="178" fontId="10" fillId="4" borderId="180" xfId="0" applyNumberFormat="1" applyFont="1" applyFill="1" applyBorder="1" applyAlignment="1">
      <alignment horizontal="right" vertical="center" shrinkToFit="1"/>
    </xf>
    <xf numFmtId="179" fontId="19" fillId="9" borderId="0" xfId="0" applyNumberFormat="1" applyFont="1" applyFill="1" applyAlignment="1">
      <alignment vertical="center" shrinkToFit="1"/>
    </xf>
    <xf numFmtId="179" fontId="10" fillId="9" borderId="0" xfId="0" applyNumberFormat="1" applyFont="1" applyFill="1" applyAlignment="1">
      <alignment vertical="center" shrinkToFit="1"/>
    </xf>
    <xf numFmtId="176" fontId="10" fillId="9" borderId="0" xfId="0" applyNumberFormat="1" applyFont="1" applyFill="1" applyAlignment="1">
      <alignment vertical="center" shrinkToFit="1"/>
    </xf>
    <xf numFmtId="179" fontId="10" fillId="9" borderId="0" xfId="0" applyNumberFormat="1" applyFont="1" applyFill="1" applyAlignment="1">
      <alignment horizontal="center" vertical="center" shrinkToFit="1"/>
    </xf>
    <xf numFmtId="178" fontId="10" fillId="9" borderId="0" xfId="0" applyNumberFormat="1" applyFont="1" applyFill="1" applyAlignment="1">
      <alignment vertical="center" shrinkToFit="1"/>
    </xf>
    <xf numFmtId="178" fontId="10" fillId="9" borderId="0" xfId="0" applyNumberFormat="1" applyFont="1" applyFill="1" applyAlignment="1">
      <alignment horizontal="center" vertical="center" shrinkToFit="1"/>
    </xf>
    <xf numFmtId="178" fontId="10" fillId="4" borderId="174" xfId="0" applyNumberFormat="1" applyFont="1" applyFill="1" applyBorder="1" applyAlignment="1">
      <alignment horizontal="right" vertical="center" shrinkToFit="1"/>
    </xf>
    <xf numFmtId="177" fontId="10" fillId="4" borderId="59" xfId="0" applyNumberFormat="1" applyFont="1" applyFill="1" applyBorder="1" applyAlignment="1">
      <alignment horizontal="center" vertical="center" shrinkToFit="1"/>
    </xf>
    <xf numFmtId="177" fontId="10" fillId="4" borderId="67" xfId="0" applyNumberFormat="1" applyFont="1" applyFill="1" applyBorder="1" applyAlignment="1">
      <alignment horizontal="center" vertical="center" shrinkToFit="1"/>
    </xf>
    <xf numFmtId="177" fontId="10" fillId="0" borderId="0" xfId="0" applyNumberFormat="1" applyFont="1" applyAlignment="1">
      <alignment horizontal="center" vertical="center" shrinkToFit="1"/>
    </xf>
    <xf numFmtId="177" fontId="10" fillId="0" borderId="30" xfId="0" applyNumberFormat="1" applyFont="1" applyBorder="1" applyAlignment="1">
      <alignment horizontal="right" vertical="center" shrinkToFit="1"/>
    </xf>
    <xf numFmtId="177" fontId="10" fillId="0" borderId="75" xfId="0" applyNumberFormat="1" applyFont="1" applyBorder="1" applyAlignment="1">
      <alignment horizontal="right" vertical="center" shrinkToFit="1"/>
    </xf>
    <xf numFmtId="177" fontId="10" fillId="0" borderId="153" xfId="0" applyNumberFormat="1" applyFont="1" applyBorder="1" applyAlignment="1">
      <alignment horizontal="right" vertical="center" shrinkToFit="1"/>
    </xf>
    <xf numFmtId="177" fontId="10" fillId="0" borderId="81" xfId="0" applyNumberFormat="1" applyFont="1" applyBorder="1" applyAlignment="1">
      <alignment horizontal="right" vertical="center" shrinkToFit="1"/>
    </xf>
    <xf numFmtId="177" fontId="10" fillId="0" borderId="102" xfId="0" applyNumberFormat="1" applyFont="1" applyBorder="1" applyAlignment="1">
      <alignment horizontal="right" vertical="center" shrinkToFit="1"/>
    </xf>
    <xf numFmtId="177" fontId="10" fillId="0" borderId="75" xfId="0" applyNumberFormat="1" applyFont="1" applyBorder="1" applyAlignment="1">
      <alignment vertical="center" shrinkToFit="1"/>
    </xf>
    <xf numFmtId="177" fontId="10" fillId="0" borderId="94" xfId="0" applyNumberFormat="1" applyFont="1" applyBorder="1" applyAlignment="1">
      <alignment vertical="center" shrinkToFit="1"/>
    </xf>
    <xf numFmtId="177" fontId="10" fillId="0" borderId="94" xfId="0" applyNumberFormat="1" applyFont="1" applyBorder="1" applyAlignment="1">
      <alignment horizontal="right" vertical="center" shrinkToFit="1"/>
    </xf>
    <xf numFmtId="0" fontId="6" fillId="0" borderId="0" xfId="3" applyFont="1">
      <alignment vertical="center"/>
    </xf>
    <xf numFmtId="0" fontId="6" fillId="0" borderId="19" xfId="3" applyFont="1" applyBorder="1" applyAlignment="1">
      <alignment horizontal="center" vertical="center"/>
    </xf>
    <xf numFmtId="0" fontId="6" fillId="0" borderId="49" xfId="3" applyFont="1" applyBorder="1" applyAlignment="1">
      <alignment horizontal="left" vertical="center"/>
    </xf>
    <xf numFmtId="0" fontId="6" fillId="0" borderId="22" xfId="3" applyFont="1" applyBorder="1" applyAlignment="1">
      <alignment horizontal="left" vertical="center"/>
    </xf>
    <xf numFmtId="0" fontId="6" fillId="0" borderId="19" xfId="3" applyFont="1" applyBorder="1" applyAlignment="1">
      <alignment horizontal="left" vertical="center"/>
    </xf>
    <xf numFmtId="0" fontId="6" fillId="0" borderId="2" xfId="3" applyFont="1" applyBorder="1" applyAlignment="1">
      <alignment horizontal="left" vertical="center"/>
    </xf>
    <xf numFmtId="0" fontId="6" fillId="0" borderId="7" xfId="3" applyFont="1" applyBorder="1" applyAlignment="1">
      <alignment horizontal="center" vertical="top" shrinkToFit="1"/>
    </xf>
    <xf numFmtId="0" fontId="6" fillId="0" borderId="3" xfId="3" applyFont="1" applyBorder="1" applyAlignment="1">
      <alignment horizontal="right" vertical="center"/>
    </xf>
    <xf numFmtId="0" fontId="6" fillId="0" borderId="4" xfId="3" applyFont="1" applyBorder="1" applyAlignment="1">
      <alignment horizontal="center" vertical="top" shrinkToFit="1"/>
    </xf>
    <xf numFmtId="0" fontId="6" fillId="0" borderId="4" xfId="3" applyFont="1" applyBorder="1" applyAlignment="1">
      <alignment horizontal="left" vertical="center"/>
    </xf>
    <xf numFmtId="0" fontId="6" fillId="0" borderId="46" xfId="3" applyFont="1" applyBorder="1" applyAlignment="1">
      <alignment horizontal="right" vertical="center"/>
    </xf>
    <xf numFmtId="0" fontId="6" fillId="0" borderId="0" xfId="3" applyFont="1" applyAlignment="1">
      <alignment horizontal="right" vertical="center"/>
    </xf>
    <xf numFmtId="0" fontId="61" fillId="0" borderId="0" xfId="3" applyFont="1">
      <alignment vertical="center"/>
    </xf>
    <xf numFmtId="0" fontId="10" fillId="0" borderId="0" xfId="3" applyFont="1" applyAlignment="1">
      <alignment horizontal="left" vertical="center"/>
    </xf>
    <xf numFmtId="0" fontId="10" fillId="0" borderId="0" xfId="3" applyFont="1">
      <alignment vertical="center"/>
    </xf>
    <xf numFmtId="0" fontId="10" fillId="0" borderId="0" xfId="3" applyFont="1" applyAlignment="1">
      <alignment vertical="top"/>
    </xf>
    <xf numFmtId="0" fontId="10" fillId="0" borderId="0" xfId="3" applyFont="1" applyAlignment="1">
      <alignment vertical="top" wrapText="1"/>
    </xf>
    <xf numFmtId="0" fontId="10" fillId="0" borderId="0" xfId="3" applyFont="1" applyAlignment="1">
      <alignment horizontal="left" vertical="top" wrapText="1"/>
    </xf>
    <xf numFmtId="0" fontId="36" fillId="0" borderId="0" xfId="3" applyFont="1">
      <alignment vertical="center"/>
    </xf>
    <xf numFmtId="0" fontId="63" fillId="0" borderId="0" xfId="3" applyFont="1" applyAlignment="1">
      <alignment vertical="top" wrapText="1"/>
    </xf>
    <xf numFmtId="0" fontId="65" fillId="0" borderId="0" xfId="4" applyFont="1" applyAlignment="1">
      <alignment vertical="top" wrapText="1"/>
    </xf>
    <xf numFmtId="0" fontId="10" fillId="0" borderId="0" xfId="3" applyFont="1" applyAlignment="1">
      <alignment horizontal="right" vertical="top"/>
    </xf>
    <xf numFmtId="0" fontId="66" fillId="0" borderId="0" xfId="3" applyFont="1" applyAlignment="1">
      <alignment vertical="top" wrapText="1"/>
    </xf>
    <xf numFmtId="0" fontId="67" fillId="0" borderId="0" xfId="3" applyFont="1" applyAlignment="1">
      <alignment vertical="top"/>
    </xf>
    <xf numFmtId="0" fontId="67" fillId="0" borderId="0" xfId="3" applyFont="1" applyAlignment="1">
      <alignment vertical="top" wrapText="1"/>
    </xf>
    <xf numFmtId="0" fontId="67" fillId="0" borderId="0" xfId="3" applyFont="1">
      <alignment vertical="center"/>
    </xf>
    <xf numFmtId="0" fontId="10" fillId="0" borderId="0" xfId="3" applyFont="1" applyAlignment="1">
      <alignment horizontal="right" vertical="top" wrapText="1"/>
    </xf>
    <xf numFmtId="0" fontId="6" fillId="0" borderId="0" xfId="3" applyFont="1" applyAlignment="1">
      <alignment vertical="top"/>
    </xf>
    <xf numFmtId="0" fontId="6" fillId="0" borderId="0" xfId="3" applyFont="1" applyAlignment="1">
      <alignment vertical="top" wrapText="1"/>
    </xf>
    <xf numFmtId="178" fontId="69" fillId="0" borderId="0" xfId="0" applyNumberFormat="1" applyFont="1" applyAlignment="1">
      <alignment horizontal="center" vertical="center"/>
    </xf>
    <xf numFmtId="178" fontId="69" fillId="0" borderId="0" xfId="0" applyNumberFormat="1" applyFont="1">
      <alignment vertical="center"/>
    </xf>
    <xf numFmtId="0" fontId="9" fillId="11" borderId="0" xfId="0" applyFont="1" applyFill="1" applyAlignment="1">
      <alignment horizontal="center" vertical="center"/>
    </xf>
    <xf numFmtId="0" fontId="71" fillId="11" borderId="0" xfId="0" applyFont="1" applyFill="1">
      <alignment vertical="center"/>
    </xf>
    <xf numFmtId="181" fontId="9" fillId="11" borderId="0" xfId="0" applyNumberFormat="1" applyFont="1" applyFill="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58" fillId="0" borderId="0" xfId="0" applyFont="1">
      <alignment vertical="center"/>
    </xf>
    <xf numFmtId="181" fontId="9" fillId="0" borderId="0" xfId="0" applyNumberFormat="1" applyFont="1">
      <alignment vertical="center"/>
    </xf>
    <xf numFmtId="0" fontId="9" fillId="0" borderId="0" xfId="0" applyFont="1" applyAlignment="1">
      <alignment vertical="center" shrinkToFit="1"/>
    </xf>
    <xf numFmtId="0" fontId="9" fillId="0" borderId="19" xfId="0" applyFont="1" applyBorder="1" applyAlignment="1">
      <alignment vertical="center" shrinkToFit="1"/>
    </xf>
    <xf numFmtId="181" fontId="9" fillId="0" borderId="19" xfId="0" applyNumberFormat="1" applyFont="1" applyBorder="1" applyAlignment="1">
      <alignment horizontal="right" vertical="center"/>
    </xf>
    <xf numFmtId="181" fontId="9" fillId="0" borderId="19" xfId="0" applyNumberFormat="1" applyFont="1" applyBorder="1">
      <alignment vertical="center"/>
    </xf>
    <xf numFmtId="0" fontId="9" fillId="3" borderId="19" xfId="0" applyFont="1" applyFill="1" applyBorder="1" applyAlignment="1">
      <alignment vertical="center" shrinkToFit="1"/>
    </xf>
    <xf numFmtId="181" fontId="9" fillId="3" borderId="19" xfId="0" applyNumberFormat="1" applyFont="1" applyFill="1" applyBorder="1" applyAlignment="1">
      <alignment horizontal="right" vertical="center"/>
    </xf>
    <xf numFmtId="181" fontId="9" fillId="3" borderId="19" xfId="0" applyNumberFormat="1" applyFont="1" applyFill="1" applyBorder="1">
      <alignment vertical="center"/>
    </xf>
    <xf numFmtId="0" fontId="58" fillId="0" borderId="0" xfId="0" applyFont="1" applyAlignment="1">
      <alignment horizontal="center" vertical="center"/>
    </xf>
    <xf numFmtId="0" fontId="3" fillId="0" borderId="19" xfId="0" applyFont="1" applyBorder="1">
      <alignment vertical="center"/>
    </xf>
    <xf numFmtId="181" fontId="3" fillId="0" borderId="19" xfId="0" applyNumberFormat="1" applyFont="1" applyBorder="1" applyAlignment="1">
      <alignment horizontal="right" vertical="center"/>
    </xf>
    <xf numFmtId="0" fontId="3" fillId="3" borderId="19" xfId="0" applyFont="1" applyFill="1" applyBorder="1">
      <alignment vertical="center"/>
    </xf>
    <xf numFmtId="181" fontId="3" fillId="3" borderId="19" xfId="0" applyNumberFormat="1" applyFont="1" applyFill="1" applyBorder="1" applyAlignment="1">
      <alignment horizontal="right" vertical="center"/>
    </xf>
    <xf numFmtId="181" fontId="72" fillId="3" borderId="19" xfId="0" applyNumberFormat="1" applyFont="1" applyFill="1" applyBorder="1" applyAlignment="1">
      <alignment horizontal="right" vertical="center"/>
    </xf>
    <xf numFmtId="0" fontId="58" fillId="3" borderId="19" xfId="0" applyFont="1" applyFill="1" applyBorder="1">
      <alignment vertical="center"/>
    </xf>
    <xf numFmtId="0" fontId="58" fillId="0" borderId="19" xfId="0" applyFont="1" applyBorder="1">
      <alignment vertical="center"/>
    </xf>
    <xf numFmtId="0" fontId="74" fillId="0" borderId="0" xfId="0" applyFont="1">
      <alignment vertical="center"/>
    </xf>
    <xf numFmtId="0" fontId="75" fillId="0" borderId="0" xfId="0" applyFont="1">
      <alignment vertical="center"/>
    </xf>
    <xf numFmtId="0" fontId="74" fillId="0" borderId="0" xfId="0" quotePrefix="1" applyFont="1">
      <alignment vertical="center"/>
    </xf>
    <xf numFmtId="0" fontId="76" fillId="0" borderId="0" xfId="0" applyFont="1">
      <alignment vertical="center"/>
    </xf>
    <xf numFmtId="0" fontId="74" fillId="3" borderId="0" xfId="0" applyFont="1" applyFill="1">
      <alignment vertical="center"/>
    </xf>
    <xf numFmtId="0" fontId="74" fillId="0" borderId="0" xfId="0" applyFont="1" applyAlignment="1">
      <alignment horizontal="left" vertical="center"/>
    </xf>
    <xf numFmtId="0" fontId="6" fillId="4" borderId="0" xfId="0" applyFont="1" applyFill="1">
      <alignment vertical="center"/>
    </xf>
    <xf numFmtId="0" fontId="74" fillId="6" borderId="0" xfId="0" applyFont="1" applyFill="1">
      <alignment vertical="center"/>
    </xf>
    <xf numFmtId="178" fontId="50" fillId="3" borderId="103" xfId="0" applyNumberFormat="1" applyFont="1" applyFill="1" applyBorder="1" applyAlignment="1">
      <alignment horizontal="center" vertical="center"/>
    </xf>
    <xf numFmtId="0" fontId="42" fillId="4" borderId="19" xfId="0" applyFont="1" applyFill="1" applyBorder="1" applyAlignment="1">
      <alignment horizontal="center" vertical="center"/>
    </xf>
    <xf numFmtId="178" fontId="10" fillId="12" borderId="58" xfId="0" applyNumberFormat="1" applyFont="1" applyFill="1" applyBorder="1" applyAlignment="1">
      <alignment horizontal="center" vertical="center"/>
    </xf>
    <xf numFmtId="178" fontId="10" fillId="12" borderId="59" xfId="0" applyNumberFormat="1" applyFont="1" applyFill="1" applyBorder="1" applyAlignment="1">
      <alignment horizontal="center" vertical="center"/>
    </xf>
    <xf numFmtId="178" fontId="10" fillId="13" borderId="58" xfId="0" applyNumberFormat="1" applyFont="1" applyFill="1" applyBorder="1" applyAlignment="1">
      <alignment horizontal="center" vertical="center"/>
    </xf>
    <xf numFmtId="178" fontId="10" fillId="13" borderId="44" xfId="0" applyNumberFormat="1" applyFont="1" applyFill="1" applyBorder="1" applyAlignment="1">
      <alignment horizontal="center" vertical="center"/>
    </xf>
    <xf numFmtId="178" fontId="10" fillId="13" borderId="84" xfId="0" applyNumberFormat="1" applyFont="1" applyFill="1" applyBorder="1" applyAlignment="1">
      <alignment horizontal="center" vertical="center"/>
    </xf>
    <xf numFmtId="178" fontId="10" fillId="13" borderId="67" xfId="0" applyNumberFormat="1" applyFont="1" applyFill="1" applyBorder="1" applyAlignment="1">
      <alignment horizontal="center" vertical="center"/>
    </xf>
    <xf numFmtId="178" fontId="10" fillId="13" borderId="59" xfId="0" applyNumberFormat="1" applyFont="1" applyFill="1" applyBorder="1" applyAlignment="1">
      <alignment horizontal="center" vertical="center"/>
    </xf>
    <xf numFmtId="178" fontId="10" fillId="13" borderId="85" xfId="0" applyNumberFormat="1" applyFont="1" applyFill="1" applyBorder="1" applyAlignment="1">
      <alignment horizontal="center" vertical="center"/>
    </xf>
    <xf numFmtId="178" fontId="10" fillId="13" borderId="68" xfId="0" applyNumberFormat="1" applyFont="1" applyFill="1" applyBorder="1" applyAlignment="1">
      <alignment horizontal="center" vertical="center"/>
    </xf>
    <xf numFmtId="178" fontId="10" fillId="13" borderId="86" xfId="0" applyNumberFormat="1" applyFont="1" applyFill="1" applyBorder="1" applyAlignment="1">
      <alignment horizontal="center" vertical="center"/>
    </xf>
    <xf numFmtId="178" fontId="40" fillId="0" borderId="64" xfId="0" applyNumberFormat="1" applyFont="1" applyBorder="1" applyAlignment="1">
      <alignment horizontal="center" vertical="center"/>
    </xf>
    <xf numFmtId="178" fontId="40" fillId="0" borderId="48" xfId="0" applyNumberFormat="1" applyFont="1" applyBorder="1" applyAlignment="1">
      <alignment horizontal="center" vertical="center"/>
    </xf>
    <xf numFmtId="178" fontId="11" fillId="5" borderId="91" xfId="0" applyNumberFormat="1" applyFont="1" applyFill="1" applyBorder="1" applyAlignment="1">
      <alignment horizontal="center" vertical="center"/>
    </xf>
    <xf numFmtId="178" fontId="10" fillId="14" borderId="65" xfId="0" applyNumberFormat="1" applyFont="1" applyFill="1" applyBorder="1" applyAlignment="1">
      <alignment horizontal="center" vertical="center"/>
    </xf>
    <xf numFmtId="178" fontId="10" fillId="14" borderId="71" xfId="0" applyNumberFormat="1" applyFont="1" applyFill="1" applyBorder="1" applyAlignment="1">
      <alignment horizontal="center" vertical="center"/>
    </xf>
    <xf numFmtId="178" fontId="10" fillId="14" borderId="90" xfId="0" applyNumberFormat="1" applyFont="1" applyFill="1" applyBorder="1" applyAlignment="1">
      <alignment horizontal="center" vertical="center"/>
    </xf>
    <xf numFmtId="178" fontId="40" fillId="3" borderId="49" xfId="0" applyNumberFormat="1" applyFont="1" applyFill="1" applyBorder="1">
      <alignment vertical="center"/>
    </xf>
    <xf numFmtId="178" fontId="10" fillId="12" borderId="61" xfId="0" applyNumberFormat="1" applyFont="1" applyFill="1" applyBorder="1" applyAlignment="1">
      <alignment horizontal="center" vertical="center"/>
    </xf>
    <xf numFmtId="0" fontId="9" fillId="11" borderId="0" xfId="0" applyFont="1" applyFill="1" applyAlignment="1">
      <alignment horizontal="center" vertical="center" wrapText="1"/>
    </xf>
    <xf numFmtId="178" fontId="11" fillId="12" borderId="61" xfId="0" applyNumberFormat="1" applyFont="1" applyFill="1" applyBorder="1" applyAlignment="1">
      <alignment horizontal="center" vertical="center"/>
    </xf>
    <xf numFmtId="178" fontId="11" fillId="12" borderId="59" xfId="0" applyNumberFormat="1" applyFont="1" applyFill="1" applyBorder="1" applyAlignment="1">
      <alignment horizontal="center" vertical="center"/>
    </xf>
    <xf numFmtId="178" fontId="10" fillId="12" borderId="62" xfId="0" applyNumberFormat="1" applyFont="1" applyFill="1" applyBorder="1" applyAlignment="1">
      <alignment vertical="center" shrinkToFit="1"/>
    </xf>
    <xf numFmtId="178" fontId="40" fillId="3" borderId="59" xfId="0" applyNumberFormat="1" applyFont="1" applyFill="1" applyBorder="1" applyAlignment="1">
      <alignment vertical="center" shrinkToFit="1"/>
    </xf>
    <xf numFmtId="178" fontId="40" fillId="3" borderId="57" xfId="0" applyNumberFormat="1" applyFont="1" applyFill="1" applyBorder="1" applyAlignment="1">
      <alignment vertical="center" shrinkToFit="1"/>
    </xf>
    <xf numFmtId="178" fontId="10" fillId="12" borderId="131" xfId="0" applyNumberFormat="1" applyFont="1" applyFill="1" applyBorder="1" applyAlignment="1">
      <alignment vertical="center" shrinkToFit="1"/>
    </xf>
    <xf numFmtId="0" fontId="74" fillId="12" borderId="0" xfId="0" applyFont="1" applyFill="1">
      <alignment vertical="center"/>
    </xf>
    <xf numFmtId="178" fontId="10" fillId="7" borderId="38" xfId="0" applyNumberFormat="1" applyFont="1" applyFill="1" applyBorder="1" applyAlignment="1">
      <alignment horizontal="center" vertical="center" shrinkToFit="1"/>
    </xf>
    <xf numFmtId="178" fontId="10" fillId="7" borderId="38" xfId="0" applyNumberFormat="1" applyFont="1" applyFill="1" applyBorder="1" applyAlignment="1">
      <alignment horizontal="left" vertical="center" shrinkToFit="1"/>
    </xf>
    <xf numFmtId="178" fontId="10" fillId="3" borderId="65" xfId="0" applyNumberFormat="1" applyFont="1" applyFill="1" applyBorder="1" applyAlignment="1">
      <alignment horizontal="center" vertical="center" shrinkToFit="1"/>
    </xf>
    <xf numFmtId="178" fontId="40" fillId="3" borderId="63" xfId="0" applyNumberFormat="1" applyFont="1" applyFill="1" applyBorder="1" applyAlignment="1">
      <alignment vertical="center" shrinkToFit="1"/>
    </xf>
    <xf numFmtId="184" fontId="36" fillId="4" borderId="18" xfId="0" applyNumberFormat="1" applyFont="1" applyFill="1" applyBorder="1" applyAlignment="1">
      <alignment horizontal="center" vertical="center" shrinkToFit="1"/>
    </xf>
    <xf numFmtId="178" fontId="10" fillId="12" borderId="60" xfId="0" applyNumberFormat="1" applyFont="1" applyFill="1" applyBorder="1" applyAlignment="1">
      <alignment vertical="center" shrinkToFit="1"/>
    </xf>
    <xf numFmtId="178" fontId="10" fillId="12" borderId="60" xfId="0" applyNumberFormat="1" applyFont="1" applyFill="1" applyBorder="1" applyAlignment="1">
      <alignment horizontal="center" vertical="center" shrinkToFit="1"/>
    </xf>
    <xf numFmtId="178" fontId="10" fillId="3" borderId="62" xfId="0" applyNumberFormat="1" applyFont="1" applyFill="1" applyBorder="1" applyAlignment="1">
      <alignment vertical="center" shrinkToFit="1"/>
    </xf>
    <xf numFmtId="178" fontId="10" fillId="3" borderId="57" xfId="0" applyNumberFormat="1" applyFont="1" applyFill="1" applyBorder="1" applyAlignment="1">
      <alignment vertical="center" shrinkToFit="1"/>
    </xf>
    <xf numFmtId="178" fontId="10" fillId="3" borderId="49" xfId="0" applyNumberFormat="1" applyFont="1" applyFill="1" applyBorder="1" applyAlignment="1">
      <alignment vertical="center" shrinkToFit="1"/>
    </xf>
    <xf numFmtId="178" fontId="10" fillId="3" borderId="61" xfId="0" applyNumberFormat="1" applyFont="1" applyFill="1" applyBorder="1" applyAlignment="1">
      <alignment vertical="center" shrinkToFit="1"/>
    </xf>
    <xf numFmtId="178" fontId="10" fillId="3" borderId="58" xfId="0" applyNumberFormat="1" applyFont="1" applyFill="1" applyBorder="1" applyAlignment="1">
      <alignment vertical="center" shrinkToFit="1"/>
    </xf>
    <xf numFmtId="0" fontId="14" fillId="0" borderId="17" xfId="0" applyFont="1" applyBorder="1" applyAlignment="1">
      <alignment horizontal="center" vertical="center"/>
    </xf>
    <xf numFmtId="0" fontId="14" fillId="0" borderId="1" xfId="0" applyFont="1" applyBorder="1" applyAlignment="1">
      <alignment horizontal="center" vertical="center"/>
    </xf>
    <xf numFmtId="0" fontId="14" fillId="0" borderId="22" xfId="0" applyFont="1" applyBorder="1" applyAlignment="1">
      <alignment horizontal="center" vertical="center"/>
    </xf>
    <xf numFmtId="0" fontId="44" fillId="0" borderId="17" xfId="0" applyFont="1" applyBorder="1" applyAlignment="1">
      <alignment horizontal="center" vertical="center"/>
    </xf>
    <xf numFmtId="0" fontId="9" fillId="8" borderId="39" xfId="0" applyFont="1" applyFill="1" applyBorder="1" applyAlignment="1">
      <alignment horizontal="center" vertical="center" wrapText="1"/>
    </xf>
    <xf numFmtId="0" fontId="14" fillId="8" borderId="5" xfId="0" applyFont="1" applyFill="1" applyBorder="1" applyAlignment="1">
      <alignment horizontal="center" vertical="center" wrapText="1"/>
    </xf>
    <xf numFmtId="0" fontId="14" fillId="8" borderId="115" xfId="0" applyFont="1" applyFill="1" applyBorder="1" applyAlignment="1">
      <alignment horizontal="center" vertical="center" wrapText="1"/>
    </xf>
    <xf numFmtId="182" fontId="41" fillId="4" borderId="2" xfId="0" applyNumberFormat="1" applyFont="1" applyFill="1" applyBorder="1" applyAlignment="1">
      <alignment horizontal="right" vertical="center"/>
    </xf>
    <xf numFmtId="182" fontId="41" fillId="4" borderId="7" xfId="0" applyNumberFormat="1" applyFont="1" applyFill="1" applyBorder="1" applyAlignment="1">
      <alignment horizontal="right" vertical="center"/>
    </xf>
    <xf numFmtId="183" fontId="41" fillId="4" borderId="7" xfId="0" applyNumberFormat="1" applyFont="1" applyFill="1" applyBorder="1" applyAlignment="1">
      <alignment horizontal="left" vertical="center"/>
    </xf>
    <xf numFmtId="183" fontId="41" fillId="4" borderId="3" xfId="0" applyNumberFormat="1" applyFont="1" applyFill="1" applyBorder="1" applyAlignment="1">
      <alignment horizontal="left" vertical="center"/>
    </xf>
    <xf numFmtId="0" fontId="7" fillId="0" borderId="19" xfId="0" applyFont="1" applyBorder="1" applyAlignment="1">
      <alignment horizontal="center" vertical="center"/>
    </xf>
    <xf numFmtId="0" fontId="42" fillId="4" borderId="19" xfId="0" applyFont="1" applyFill="1" applyBorder="1" applyAlignment="1">
      <alignment horizontal="center" vertical="center"/>
    </xf>
    <xf numFmtId="0" fontId="14" fillId="0" borderId="50" xfId="0" applyFont="1" applyBorder="1" applyAlignment="1">
      <alignment horizontal="center" vertical="center"/>
    </xf>
    <xf numFmtId="0" fontId="14" fillId="0" borderId="17" xfId="0" applyFont="1" applyBorder="1" applyAlignment="1">
      <alignment horizontal="center" vertical="center" textRotation="255" wrapText="1"/>
    </xf>
    <xf numFmtId="0" fontId="14" fillId="0" borderId="1" xfId="0" applyFont="1" applyBorder="1" applyAlignment="1">
      <alignment horizontal="center" vertical="center" textRotation="255"/>
    </xf>
    <xf numFmtId="0" fontId="14" fillId="0" borderId="22" xfId="0" applyFont="1" applyBorder="1" applyAlignment="1">
      <alignment horizontal="center" vertical="center" textRotation="255"/>
    </xf>
    <xf numFmtId="0" fontId="14" fillId="0" borderId="19" xfId="0" applyFont="1" applyBorder="1" applyAlignment="1">
      <alignment horizontal="center" vertical="center"/>
    </xf>
    <xf numFmtId="0" fontId="14" fillId="0" borderId="2" xfId="0" applyFont="1" applyBorder="1" applyAlignment="1">
      <alignment horizontal="center" vertical="center"/>
    </xf>
    <xf numFmtId="0" fontId="14" fillId="8" borderId="10"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22" xfId="0" applyFont="1" applyFill="1" applyBorder="1" applyAlignment="1">
      <alignment horizontal="center" vertical="center"/>
    </xf>
    <xf numFmtId="0" fontId="14" fillId="8" borderId="17" xfId="0" applyFont="1" applyFill="1" applyBorder="1" applyAlignment="1">
      <alignment horizontal="center" vertical="center"/>
    </xf>
    <xf numFmtId="0" fontId="14" fillId="8" borderId="116" xfId="0" applyFont="1" applyFill="1" applyBorder="1" applyAlignment="1">
      <alignment horizontal="center" vertical="center"/>
    </xf>
    <xf numFmtId="0" fontId="43" fillId="7" borderId="17" xfId="0" applyFont="1" applyFill="1" applyBorder="1" applyAlignment="1">
      <alignment horizontal="center" vertical="center" wrapText="1"/>
    </xf>
    <xf numFmtId="0" fontId="43" fillId="7" borderId="1" xfId="0" applyFont="1" applyFill="1" applyBorder="1" applyAlignment="1">
      <alignment horizontal="center" vertical="center" wrapText="1"/>
    </xf>
    <xf numFmtId="0" fontId="43" fillId="7" borderId="6" xfId="0" applyFont="1" applyFill="1" applyBorder="1" applyAlignment="1">
      <alignment horizontal="center" vertical="center" wrapText="1"/>
    </xf>
    <xf numFmtId="0" fontId="43" fillId="7" borderId="27" xfId="0" applyFont="1" applyFill="1" applyBorder="1" applyAlignment="1">
      <alignment horizontal="center" vertical="center" wrapText="1"/>
    </xf>
    <xf numFmtId="0" fontId="46" fillId="8" borderId="39" xfId="0" applyFont="1" applyFill="1" applyBorder="1" applyAlignment="1">
      <alignment horizontal="center" vertical="center" wrapText="1"/>
    </xf>
    <xf numFmtId="0" fontId="43" fillId="7" borderId="17" xfId="0" applyFont="1" applyFill="1" applyBorder="1" applyAlignment="1">
      <alignment horizontal="left" vertical="center" wrapText="1"/>
    </xf>
    <xf numFmtId="0" fontId="43" fillId="7" borderId="1" xfId="0" applyFont="1" applyFill="1" applyBorder="1" applyAlignment="1">
      <alignment horizontal="left" vertical="center" wrapText="1"/>
    </xf>
    <xf numFmtId="0" fontId="43" fillId="7" borderId="6" xfId="0" applyFont="1" applyFill="1" applyBorder="1" applyAlignment="1">
      <alignment horizontal="left" vertical="center" wrapText="1"/>
    </xf>
    <xf numFmtId="0" fontId="43" fillId="7" borderId="27" xfId="0" applyFont="1" applyFill="1" applyBorder="1" applyAlignment="1">
      <alignment horizontal="left" vertical="center" wrapText="1"/>
    </xf>
    <xf numFmtId="0" fontId="43" fillId="7" borderId="15" xfId="0" applyFont="1" applyFill="1" applyBorder="1" applyAlignment="1">
      <alignment horizontal="left" vertical="center" wrapText="1"/>
    </xf>
    <xf numFmtId="0" fontId="43" fillId="8" borderId="39" xfId="0" applyFont="1" applyFill="1" applyBorder="1" applyAlignment="1">
      <alignment horizontal="center" vertical="center"/>
    </xf>
    <xf numFmtId="0" fontId="14" fillId="8" borderId="5" xfId="0" applyFont="1" applyFill="1" applyBorder="1" applyAlignment="1">
      <alignment horizontal="center" vertical="center"/>
    </xf>
    <xf numFmtId="0" fontId="14" fillId="8" borderId="115" xfId="0" applyFont="1" applyFill="1" applyBorder="1" applyAlignment="1">
      <alignment horizontal="center" vertical="center"/>
    </xf>
    <xf numFmtId="0" fontId="14" fillId="7" borderId="6" xfId="0" applyFont="1" applyFill="1" applyBorder="1" applyAlignment="1">
      <alignment horizontal="left" vertical="center" wrapText="1"/>
    </xf>
    <xf numFmtId="0" fontId="14" fillId="7" borderId="27" xfId="0" applyFont="1" applyFill="1" applyBorder="1" applyAlignment="1">
      <alignment horizontal="left" vertical="center" wrapText="1"/>
    </xf>
    <xf numFmtId="0" fontId="14" fillId="0" borderId="10"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0" borderId="1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2" xfId="0" applyFont="1" applyBorder="1" applyAlignment="1">
      <alignment horizontal="center" vertical="center" wrapText="1"/>
    </xf>
    <xf numFmtId="0" fontId="14" fillId="4" borderId="12" xfId="0" applyFont="1" applyFill="1" applyBorder="1" applyAlignment="1">
      <alignment horizontal="center" vertical="center"/>
    </xf>
    <xf numFmtId="0" fontId="14" fillId="4" borderId="43" xfId="0" applyFont="1" applyFill="1" applyBorder="1" applyAlignment="1">
      <alignment horizontal="center" vertical="center"/>
    </xf>
    <xf numFmtId="0" fontId="14" fillId="4" borderId="13"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3" xfId="0" applyFont="1" applyFill="1" applyBorder="1" applyAlignment="1">
      <alignment horizontal="center" vertical="center"/>
    </xf>
    <xf numFmtId="0" fontId="14" fillId="4" borderId="119" xfId="0" applyFont="1" applyFill="1" applyBorder="1" applyAlignment="1">
      <alignment horizontal="center" vertical="center"/>
    </xf>
    <xf numFmtId="0" fontId="14" fillId="0" borderId="10" xfId="0" applyFont="1" applyBorder="1" applyAlignment="1">
      <alignment horizontal="center" vertical="center"/>
    </xf>
    <xf numFmtId="0" fontId="14" fillId="0" borderId="116" xfId="0" applyFont="1" applyBorder="1" applyAlignment="1">
      <alignment horizontal="center" vertical="center"/>
    </xf>
    <xf numFmtId="0" fontId="14" fillId="2" borderId="1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0" xfId="0" applyFont="1" applyFill="1" applyAlignment="1">
      <alignment horizontal="center" vertical="center"/>
    </xf>
    <xf numFmtId="0" fontId="14" fillId="2" borderId="93" xfId="0" applyFont="1" applyFill="1" applyBorder="1" applyAlignment="1">
      <alignment horizontal="center" vertical="center"/>
    </xf>
    <xf numFmtId="0" fontId="14" fillId="2" borderId="94"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43"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3" xfId="0" applyFont="1" applyFill="1" applyBorder="1" applyAlignment="1">
      <alignment horizontal="center" vertical="center"/>
    </xf>
    <xf numFmtId="0" fontId="14" fillId="7" borderId="119" xfId="0" applyFont="1" applyFill="1" applyBorder="1" applyAlignment="1">
      <alignment horizontal="center" vertical="center"/>
    </xf>
    <xf numFmtId="0" fontId="43" fillId="7" borderId="17"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6" xfId="0" applyFont="1" applyFill="1" applyBorder="1" applyAlignment="1">
      <alignment horizontal="center" vertical="center"/>
    </xf>
    <xf numFmtId="178" fontId="10" fillId="0" borderId="12" xfId="0" applyNumberFormat="1" applyFont="1" applyBorder="1" applyAlignment="1">
      <alignment horizontal="center" vertical="center" textRotation="255"/>
    </xf>
    <xf numFmtId="178" fontId="10" fillId="0" borderId="31" xfId="0" applyNumberFormat="1" applyFont="1" applyBorder="1" applyAlignment="1">
      <alignment horizontal="center" vertical="center" textRotation="255"/>
    </xf>
    <xf numFmtId="178" fontId="10" fillId="0" borderId="13" xfId="0" applyNumberFormat="1" applyFont="1" applyBorder="1" applyAlignment="1">
      <alignment horizontal="center" vertical="center" textRotation="255"/>
    </xf>
    <xf numFmtId="178" fontId="10" fillId="0" borderId="32" xfId="0" applyNumberFormat="1" applyFont="1" applyBorder="1" applyAlignment="1">
      <alignment horizontal="center" vertical="center" textRotation="255"/>
    </xf>
    <xf numFmtId="178" fontId="10" fillId="0" borderId="9" xfId="0" applyNumberFormat="1" applyFont="1" applyBorder="1" applyAlignment="1">
      <alignment horizontal="center" vertical="center" textRotation="255"/>
    </xf>
    <xf numFmtId="178" fontId="10" fillId="0" borderId="26" xfId="0" applyNumberFormat="1" applyFont="1" applyBorder="1" applyAlignment="1">
      <alignment horizontal="center" vertical="center" textRotation="255"/>
    </xf>
    <xf numFmtId="178" fontId="10" fillId="0" borderId="73" xfId="0" applyNumberFormat="1" applyFont="1" applyBorder="1" applyAlignment="1">
      <alignment horizontal="center" vertical="center" textRotation="255"/>
    </xf>
    <xf numFmtId="178" fontId="10" fillId="0" borderId="25" xfId="0" applyNumberFormat="1" applyFont="1" applyBorder="1" applyAlignment="1">
      <alignment horizontal="center" vertical="center" textRotation="255"/>
    </xf>
    <xf numFmtId="178" fontId="10" fillId="0" borderId="114" xfId="0" applyNumberFormat="1" applyFont="1" applyBorder="1" applyAlignment="1">
      <alignment horizontal="center" vertical="center" textRotation="255"/>
    </xf>
    <xf numFmtId="178" fontId="10" fillId="0" borderId="39"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178" fontId="10" fillId="0" borderId="115" xfId="0" applyNumberFormat="1" applyFont="1" applyBorder="1" applyAlignment="1">
      <alignment horizontal="center" vertical="center" wrapText="1"/>
    </xf>
    <xf numFmtId="178" fontId="10" fillId="0" borderId="111" xfId="0" applyNumberFormat="1" applyFont="1" applyBorder="1" applyAlignment="1">
      <alignment horizontal="center" vertical="center" textRotation="255"/>
    </xf>
    <xf numFmtId="178" fontId="10" fillId="0" borderId="54" xfId="0" applyNumberFormat="1" applyFont="1" applyBorder="1" applyAlignment="1">
      <alignment horizontal="center" vertical="center" textRotation="255"/>
    </xf>
    <xf numFmtId="178" fontId="52" fillId="0" borderId="10" xfId="0" applyNumberFormat="1" applyFont="1" applyBorder="1" applyAlignment="1">
      <alignment horizontal="center" vertical="center" wrapText="1"/>
    </xf>
    <xf numFmtId="178" fontId="10" fillId="0" borderId="1" xfId="0" applyNumberFormat="1" applyFont="1" applyBorder="1" applyAlignment="1">
      <alignment horizontal="center" vertical="center" wrapText="1"/>
    </xf>
    <xf numFmtId="178" fontId="10" fillId="0" borderId="116" xfId="0" applyNumberFormat="1" applyFont="1" applyBorder="1" applyAlignment="1">
      <alignment horizontal="center" vertical="center" wrapText="1"/>
    </xf>
    <xf numFmtId="178" fontId="10" fillId="0" borderId="55"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117" xfId="0" applyNumberFormat="1" applyFont="1" applyBorder="1" applyAlignment="1">
      <alignment horizontal="center" vertical="center" wrapText="1"/>
    </xf>
    <xf numFmtId="178" fontId="32" fillId="0" borderId="0" xfId="0" applyNumberFormat="1" applyFont="1" applyAlignment="1">
      <alignment horizontal="left" vertical="center"/>
    </xf>
    <xf numFmtId="178" fontId="12" fillId="0" borderId="12" xfId="0" applyNumberFormat="1" applyFont="1" applyBorder="1" applyAlignment="1">
      <alignment horizontal="center" vertical="center"/>
    </xf>
    <xf numFmtId="178" fontId="12" fillId="0" borderId="31" xfId="0" applyNumberFormat="1" applyFont="1" applyBorder="1" applyAlignment="1">
      <alignment horizontal="center" vertical="center"/>
    </xf>
    <xf numFmtId="178" fontId="12" fillId="0" borderId="28" xfId="0" applyNumberFormat="1" applyFont="1" applyBorder="1" applyAlignment="1">
      <alignment horizontal="center" vertical="center"/>
    </xf>
    <xf numFmtId="178" fontId="12" fillId="0" borderId="29" xfId="0" applyNumberFormat="1" applyFont="1" applyBorder="1" applyAlignment="1">
      <alignment horizontal="center" vertical="center"/>
    </xf>
    <xf numFmtId="178" fontId="12" fillId="0" borderId="40" xfId="0" applyNumberFormat="1" applyFont="1" applyBorder="1" applyAlignment="1">
      <alignment horizontal="center" vertical="center"/>
    </xf>
    <xf numFmtId="178" fontId="77" fillId="3" borderId="14" xfId="0" applyNumberFormat="1" applyFont="1" applyFill="1" applyBorder="1" applyAlignment="1">
      <alignment horizontal="center" vertical="center"/>
    </xf>
    <xf numFmtId="178" fontId="12" fillId="3" borderId="33" xfId="0" applyNumberFormat="1" applyFont="1" applyFill="1" applyBorder="1" applyAlignment="1">
      <alignment horizontal="center" vertical="center"/>
    </xf>
    <xf numFmtId="178" fontId="51" fillId="12" borderId="14" xfId="0" applyNumberFormat="1" applyFont="1" applyFill="1" applyBorder="1" applyAlignment="1">
      <alignment horizontal="center" vertical="center"/>
    </xf>
    <xf numFmtId="178" fontId="51" fillId="12" borderId="45" xfId="0" applyNumberFormat="1" applyFont="1" applyFill="1" applyBorder="1" applyAlignment="1">
      <alignment horizontal="center" vertical="center"/>
    </xf>
    <xf numFmtId="178" fontId="51" fillId="12" borderId="33" xfId="0" applyNumberFormat="1" applyFont="1" applyFill="1" applyBorder="1" applyAlignment="1">
      <alignment horizontal="center" vertical="center"/>
    </xf>
    <xf numFmtId="178" fontId="11" fillId="0" borderId="28" xfId="0" applyNumberFormat="1" applyFont="1" applyBorder="1" applyAlignment="1">
      <alignment horizontal="center" vertical="center"/>
    </xf>
    <xf numFmtId="178" fontId="11" fillId="0" borderId="29" xfId="0" applyNumberFormat="1" applyFont="1" applyBorder="1" applyAlignment="1">
      <alignment horizontal="center" vertical="center"/>
    </xf>
    <xf numFmtId="178" fontId="11" fillId="0" borderId="40" xfId="0" applyNumberFormat="1" applyFont="1" applyBorder="1" applyAlignment="1">
      <alignment horizontal="center" vertical="center"/>
    </xf>
    <xf numFmtId="178" fontId="10" fillId="0" borderId="12" xfId="0" applyNumberFormat="1" applyFont="1" applyBorder="1" applyAlignment="1">
      <alignment horizontal="center" vertical="center" wrapText="1"/>
    </xf>
    <xf numFmtId="178" fontId="10" fillId="0" borderId="30" xfId="0" applyNumberFormat="1" applyFont="1" applyBorder="1" applyAlignment="1">
      <alignment horizontal="center" vertical="center"/>
    </xf>
    <xf numFmtId="178" fontId="10" fillId="0" borderId="31" xfId="0" applyNumberFormat="1" applyFont="1" applyBorder="1" applyAlignment="1">
      <alignment horizontal="center" vertical="center"/>
    </xf>
    <xf numFmtId="178" fontId="10" fillId="0" borderId="13" xfId="0" applyNumberFormat="1" applyFont="1" applyBorder="1" applyAlignment="1">
      <alignment horizontal="center" vertical="center"/>
    </xf>
    <xf numFmtId="178" fontId="10" fillId="0" borderId="0" xfId="0" applyNumberFormat="1" applyFont="1" applyAlignment="1">
      <alignment horizontal="center" vertical="center"/>
    </xf>
    <xf numFmtId="178" fontId="10" fillId="0" borderId="32" xfId="0" applyNumberFormat="1" applyFont="1" applyBorder="1" applyAlignment="1">
      <alignment horizontal="center" vertical="center"/>
    </xf>
    <xf numFmtId="178" fontId="10" fillId="0" borderId="9" xfId="0" applyNumberFormat="1" applyFont="1" applyBorder="1" applyAlignment="1">
      <alignment horizontal="center" vertical="center"/>
    </xf>
    <xf numFmtId="178" fontId="10" fillId="0" borderId="4" xfId="0" applyNumberFormat="1" applyFont="1" applyBorder="1" applyAlignment="1">
      <alignment horizontal="center" vertical="center"/>
    </xf>
    <xf numFmtId="178" fontId="10" fillId="0" borderId="26" xfId="0" applyNumberFormat="1" applyFont="1" applyBorder="1" applyAlignment="1">
      <alignment horizontal="center" vertical="center"/>
    </xf>
    <xf numFmtId="178" fontId="26" fillId="0" borderId="31" xfId="0" applyNumberFormat="1" applyFont="1" applyBorder="1" applyAlignment="1">
      <alignment horizontal="center" vertical="center" wrapText="1"/>
    </xf>
    <xf numFmtId="178" fontId="10" fillId="0" borderId="13" xfId="0" applyNumberFormat="1" applyFont="1" applyBorder="1" applyAlignment="1">
      <alignment horizontal="center" vertical="center" wrapText="1"/>
    </xf>
    <xf numFmtId="178" fontId="26" fillId="0" borderId="32" xfId="0" applyNumberFormat="1" applyFont="1" applyBorder="1" applyAlignment="1">
      <alignment horizontal="center" vertical="center" wrapText="1"/>
    </xf>
    <xf numFmtId="178" fontId="10" fillId="0" borderId="93" xfId="0" applyNumberFormat="1" applyFont="1" applyBorder="1" applyAlignment="1">
      <alignment horizontal="center" vertical="center" wrapText="1"/>
    </xf>
    <xf numFmtId="178" fontId="26" fillId="0" borderId="130" xfId="0" applyNumberFormat="1" applyFont="1" applyBorder="1" applyAlignment="1">
      <alignment horizontal="center" vertical="center" wrapText="1"/>
    </xf>
    <xf numFmtId="178" fontId="52" fillId="0" borderId="18" xfId="0" applyNumberFormat="1" applyFont="1" applyBorder="1" applyAlignment="1">
      <alignment horizontal="center" vertical="center"/>
    </xf>
    <xf numFmtId="178" fontId="10" fillId="0" borderId="34" xfId="0" applyNumberFormat="1" applyFont="1" applyBorder="1" applyAlignment="1">
      <alignment horizontal="center" vertical="center"/>
    </xf>
    <xf numFmtId="178" fontId="52" fillId="0" borderId="34" xfId="0" applyNumberFormat="1" applyFont="1" applyBorder="1" applyAlignment="1">
      <alignment horizontal="center" vertical="center"/>
    </xf>
    <xf numFmtId="178" fontId="52" fillId="0" borderId="35" xfId="0" applyNumberFormat="1" applyFont="1" applyBorder="1" applyAlignment="1">
      <alignment horizontal="center" vertical="center"/>
    </xf>
    <xf numFmtId="178" fontId="13" fillId="0" borderId="18" xfId="0" applyNumberFormat="1" applyFont="1" applyBorder="1" applyAlignment="1">
      <alignment horizontal="center" vertical="center"/>
    </xf>
    <xf numFmtId="178" fontId="13" fillId="0" borderId="34" xfId="0" applyNumberFormat="1" applyFont="1" applyBorder="1" applyAlignment="1">
      <alignment horizontal="center" vertical="center"/>
    </xf>
    <xf numFmtId="178" fontId="13" fillId="0" borderId="35" xfId="0" applyNumberFormat="1" applyFont="1" applyBorder="1" applyAlignment="1">
      <alignment horizontal="center" vertical="center"/>
    </xf>
    <xf numFmtId="178" fontId="13" fillId="0" borderId="9" xfId="0" applyNumberFormat="1" applyFont="1" applyBorder="1" applyAlignment="1">
      <alignment horizontal="center" vertical="center"/>
    </xf>
    <xf numFmtId="178" fontId="13" fillId="0" borderId="4" xfId="0" applyNumberFormat="1" applyFont="1" applyBorder="1" applyAlignment="1">
      <alignment horizontal="center" vertical="center"/>
    </xf>
    <xf numFmtId="178" fontId="13" fillId="0" borderId="26" xfId="0" applyNumberFormat="1" applyFont="1" applyBorder="1" applyAlignment="1">
      <alignment horizontal="center" vertical="center"/>
    </xf>
    <xf numFmtId="178" fontId="11" fillId="0" borderId="55" xfId="0" applyNumberFormat="1" applyFont="1" applyBorder="1" applyAlignment="1">
      <alignment horizontal="center" vertical="center" wrapText="1"/>
    </xf>
    <xf numFmtId="178" fontId="11" fillId="0" borderId="6" xfId="0" applyNumberFormat="1" applyFont="1" applyBorder="1" applyAlignment="1">
      <alignment horizontal="center" vertical="center" wrapText="1"/>
    </xf>
    <xf numFmtId="178" fontId="11" fillId="0" borderId="27" xfId="0" applyNumberFormat="1" applyFont="1" applyBorder="1" applyAlignment="1">
      <alignment horizontal="center" vertical="center" wrapText="1"/>
    </xf>
    <xf numFmtId="178" fontId="11" fillId="0" borderId="112" xfId="0" applyNumberFormat="1" applyFont="1" applyBorder="1" applyAlignment="1">
      <alignment horizontal="center" vertical="center" wrapText="1"/>
    </xf>
    <xf numFmtId="178" fontId="11" fillId="0" borderId="21" xfId="0" applyNumberFormat="1" applyFont="1" applyBorder="1" applyAlignment="1">
      <alignment horizontal="center" vertical="center" wrapText="1"/>
    </xf>
    <xf numFmtId="178" fontId="11" fillId="0" borderId="171" xfId="0" applyNumberFormat="1" applyFont="1" applyBorder="1" applyAlignment="1">
      <alignment horizontal="center" vertical="center" wrapText="1"/>
    </xf>
    <xf numFmtId="178" fontId="10" fillId="0" borderId="28" xfId="0" applyNumberFormat="1" applyFont="1" applyBorder="1" applyAlignment="1">
      <alignment horizontal="center" vertical="center" wrapText="1"/>
    </xf>
    <xf numFmtId="178" fontId="10" fillId="0" borderId="40" xfId="0" applyNumberFormat="1" applyFont="1" applyBorder="1" applyAlignment="1">
      <alignment horizontal="center" vertical="center" wrapText="1"/>
    </xf>
    <xf numFmtId="178" fontId="10" fillId="0" borderId="29" xfId="0" applyNumberFormat="1" applyFont="1" applyBorder="1" applyAlignment="1">
      <alignment horizontal="center" vertical="center" wrapText="1"/>
    </xf>
    <xf numFmtId="178" fontId="10" fillId="0" borderId="31" xfId="0" applyNumberFormat="1" applyFont="1" applyBorder="1" applyAlignment="1">
      <alignment horizontal="center" vertical="center" wrapText="1"/>
    </xf>
    <xf numFmtId="178" fontId="10" fillId="0" borderId="26" xfId="0" applyNumberFormat="1" applyFont="1" applyBorder="1" applyAlignment="1">
      <alignment horizontal="center" vertical="center" wrapText="1"/>
    </xf>
    <xf numFmtId="178" fontId="10" fillId="0" borderId="23" xfId="0" applyNumberFormat="1" applyFont="1" applyBorder="1" applyAlignment="1">
      <alignment horizontal="center" vertical="center" wrapText="1"/>
    </xf>
    <xf numFmtId="178" fontId="10" fillId="0" borderId="24" xfId="0" applyNumberFormat="1" applyFont="1" applyBorder="1" applyAlignment="1">
      <alignment horizontal="center" vertical="center" wrapText="1"/>
    </xf>
    <xf numFmtId="178" fontId="10" fillId="0" borderId="21" xfId="0" applyNumberFormat="1" applyFont="1" applyBorder="1" applyAlignment="1">
      <alignment horizontal="center" vertical="center" wrapText="1"/>
    </xf>
    <xf numFmtId="178" fontId="10" fillId="0" borderId="118" xfId="0" applyNumberFormat="1" applyFont="1" applyBorder="1" applyAlignment="1">
      <alignment horizontal="center" vertical="center" wrapText="1"/>
    </xf>
    <xf numFmtId="178" fontId="10" fillId="0" borderId="18" xfId="0" applyNumberFormat="1" applyFont="1" applyBorder="1" applyAlignment="1">
      <alignment horizontal="center" vertical="center"/>
    </xf>
    <xf numFmtId="178" fontId="26" fillId="0" borderId="16" xfId="0" applyNumberFormat="1" applyFont="1" applyBorder="1" applyAlignment="1">
      <alignment horizontal="center" vertical="center"/>
    </xf>
    <xf numFmtId="178" fontId="26" fillId="0" borderId="13" xfId="0" applyNumberFormat="1" applyFont="1" applyBorder="1" applyAlignment="1">
      <alignment horizontal="center" vertical="center"/>
    </xf>
    <xf numFmtId="178" fontId="26" fillId="0" borderId="8" xfId="0" applyNumberFormat="1" applyFont="1" applyBorder="1" applyAlignment="1">
      <alignment horizontal="center" vertical="center"/>
    </xf>
    <xf numFmtId="178" fontId="26" fillId="0" borderId="9" xfId="0" applyNumberFormat="1" applyFont="1" applyBorder="1" applyAlignment="1">
      <alignment horizontal="center" vertical="center"/>
    </xf>
    <xf numFmtId="178" fontId="26" fillId="0" borderId="46" xfId="0" applyNumberFormat="1" applyFont="1" applyBorder="1" applyAlignment="1">
      <alignment horizontal="center" vertical="center"/>
    </xf>
    <xf numFmtId="178" fontId="40" fillId="0" borderId="53" xfId="0" applyNumberFormat="1" applyFont="1" applyBorder="1" applyAlignment="1">
      <alignment horizontal="center" vertical="center" wrapText="1"/>
    </xf>
    <xf numFmtId="178" fontId="40" fillId="0" borderId="54" xfId="0" applyNumberFormat="1" applyFont="1" applyBorder="1" applyAlignment="1">
      <alignment horizontal="center" vertical="center" wrapText="1"/>
    </xf>
    <xf numFmtId="178" fontId="40" fillId="0" borderId="120" xfId="0" applyNumberFormat="1" applyFont="1" applyBorder="1" applyAlignment="1">
      <alignment horizontal="center" vertical="center" wrapText="1"/>
    </xf>
    <xf numFmtId="178" fontId="10" fillId="0" borderId="32" xfId="0" applyNumberFormat="1" applyFont="1" applyBorder="1" applyAlignment="1">
      <alignment horizontal="center" vertical="center" wrapText="1"/>
    </xf>
    <xf numFmtId="178" fontId="10" fillId="0" borderId="130" xfId="0" applyNumberFormat="1" applyFont="1" applyBorder="1" applyAlignment="1">
      <alignment horizontal="center" vertical="center" wrapText="1"/>
    </xf>
    <xf numFmtId="178" fontId="52" fillId="0" borderId="11" xfId="0" applyNumberFormat="1" applyFont="1" applyBorder="1" applyAlignment="1">
      <alignment horizontal="center" vertical="center"/>
    </xf>
    <xf numFmtId="178" fontId="52" fillId="0" borderId="7" xfId="0" applyNumberFormat="1" applyFont="1" applyBorder="1" applyAlignment="1">
      <alignment horizontal="center" vertical="center"/>
    </xf>
    <xf numFmtId="178" fontId="52" fillId="0" borderId="20" xfId="0" applyNumberFormat="1" applyFont="1" applyBorder="1" applyAlignment="1">
      <alignment horizontal="center" vertical="center"/>
    </xf>
    <xf numFmtId="178" fontId="56" fillId="0" borderId="11" xfId="0" applyNumberFormat="1" applyFont="1" applyBorder="1" applyAlignment="1">
      <alignment horizontal="center" vertical="center"/>
    </xf>
    <xf numFmtId="178" fontId="56" fillId="0" borderId="7" xfId="0" applyNumberFormat="1" applyFont="1" applyBorder="1" applyAlignment="1">
      <alignment horizontal="center" vertical="center"/>
    </xf>
    <xf numFmtId="178" fontId="56" fillId="0" borderId="20" xfId="0" applyNumberFormat="1" applyFont="1" applyBorder="1" applyAlignment="1">
      <alignment horizontal="center" vertical="center"/>
    </xf>
    <xf numFmtId="178" fontId="11" fillId="0" borderId="18" xfId="0" applyNumberFormat="1" applyFont="1" applyBorder="1" applyAlignment="1">
      <alignment horizontal="center" vertical="center"/>
    </xf>
    <xf numFmtId="178" fontId="40" fillId="0" borderId="24" xfId="0" applyNumberFormat="1" applyFont="1" applyBorder="1" applyAlignment="1">
      <alignment horizontal="center" vertical="center" textRotation="255"/>
    </xf>
    <xf numFmtId="178" fontId="40" fillId="0" borderId="21" xfId="0" applyNumberFormat="1" applyFont="1" applyBorder="1" applyAlignment="1">
      <alignment horizontal="center" vertical="center" textRotation="255"/>
    </xf>
    <xf numFmtId="178" fontId="40" fillId="0" borderId="118" xfId="0" applyNumberFormat="1" applyFont="1" applyBorder="1" applyAlignment="1">
      <alignment horizontal="center" vertical="center" textRotation="255"/>
    </xf>
    <xf numFmtId="178" fontId="11" fillId="0" borderId="28" xfId="0" applyNumberFormat="1" applyFont="1" applyBorder="1" applyAlignment="1">
      <alignment horizontal="center" vertical="center" wrapText="1"/>
    </xf>
    <xf numFmtId="178" fontId="10" fillId="0" borderId="11" xfId="0" applyNumberFormat="1" applyFont="1" applyBorder="1" applyAlignment="1">
      <alignment horizontal="center" vertical="center" wrapText="1"/>
    </xf>
    <xf numFmtId="178" fontId="10" fillId="0" borderId="14" xfId="0" applyNumberFormat="1" applyFont="1" applyBorder="1" applyAlignment="1">
      <alignment horizontal="center" vertical="center" wrapText="1"/>
    </xf>
    <xf numFmtId="178" fontId="10" fillId="0" borderId="73" xfId="0" applyNumberFormat="1" applyFont="1" applyBorder="1" applyAlignment="1">
      <alignment horizontal="center" vertical="center"/>
    </xf>
    <xf numFmtId="178" fontId="10" fillId="0" borderId="25" xfId="0" applyNumberFormat="1" applyFont="1" applyBorder="1" applyAlignment="1">
      <alignment horizontal="center" vertical="center"/>
    </xf>
    <xf numFmtId="178" fontId="54" fillId="0" borderId="28" xfId="0" applyNumberFormat="1" applyFont="1" applyBorder="1" applyAlignment="1">
      <alignment horizontal="center" vertical="center"/>
    </xf>
    <xf numFmtId="178" fontId="10" fillId="0" borderId="29" xfId="0" applyNumberFormat="1" applyFont="1" applyBorder="1" applyAlignment="1">
      <alignment horizontal="center" vertical="center"/>
    </xf>
    <xf numFmtId="178" fontId="10" fillId="0" borderId="40" xfId="0" applyNumberFormat="1" applyFont="1" applyBorder="1" applyAlignment="1">
      <alignment horizontal="center" vertical="center"/>
    </xf>
    <xf numFmtId="178" fontId="10" fillId="0" borderId="18" xfId="0" applyNumberFormat="1" applyFont="1" applyBorder="1" applyAlignment="1">
      <alignment horizontal="center" vertical="center" wrapText="1"/>
    </xf>
    <xf numFmtId="178" fontId="10" fillId="0" borderId="16" xfId="0" applyNumberFormat="1" applyFont="1" applyBorder="1" applyAlignment="1">
      <alignment horizontal="center" vertical="center" wrapText="1"/>
    </xf>
    <xf numFmtId="178" fontId="10" fillId="0" borderId="8" xfId="0" applyNumberFormat="1" applyFont="1" applyBorder="1" applyAlignment="1">
      <alignment horizontal="center" vertical="center" wrapText="1"/>
    </xf>
    <xf numFmtId="178" fontId="10" fillId="0" borderId="9" xfId="0" applyNumberFormat="1" applyFont="1" applyBorder="1" applyAlignment="1">
      <alignment horizontal="center" vertical="center" wrapText="1"/>
    </xf>
    <xf numFmtId="178" fontId="10" fillId="0" borderId="46" xfId="0" applyNumberFormat="1" applyFont="1" applyBorder="1" applyAlignment="1">
      <alignment horizontal="center" vertical="center" wrapText="1"/>
    </xf>
    <xf numFmtId="178" fontId="10" fillId="0" borderId="15" xfId="0" applyNumberFormat="1" applyFont="1" applyBorder="1" applyAlignment="1">
      <alignment horizontal="center" vertical="center" shrinkToFit="1"/>
    </xf>
    <xf numFmtId="178" fontId="10" fillId="0" borderId="35" xfId="0" applyNumberFormat="1" applyFont="1" applyBorder="1" applyAlignment="1">
      <alignment horizontal="center" vertical="center" shrinkToFit="1"/>
    </xf>
    <xf numFmtId="178" fontId="10" fillId="0" borderId="6" xfId="0" applyNumberFormat="1" applyFont="1" applyBorder="1" applyAlignment="1">
      <alignment horizontal="center" vertical="center" shrinkToFit="1"/>
    </xf>
    <xf numFmtId="178" fontId="10" fillId="0" borderId="32" xfId="0" applyNumberFormat="1" applyFont="1" applyBorder="1" applyAlignment="1">
      <alignment horizontal="center" vertical="center" shrinkToFit="1"/>
    </xf>
    <xf numFmtId="178" fontId="10" fillId="0" borderId="27" xfId="0" applyNumberFormat="1" applyFont="1" applyBorder="1" applyAlignment="1">
      <alignment horizontal="center" vertical="center" shrinkToFit="1"/>
    </xf>
    <xf numFmtId="178" fontId="10" fillId="0" borderId="26" xfId="0" applyNumberFormat="1" applyFont="1" applyBorder="1" applyAlignment="1">
      <alignment horizontal="center" vertical="center" shrinkToFit="1"/>
    </xf>
    <xf numFmtId="178" fontId="22" fillId="0" borderId="24" xfId="0" applyNumberFormat="1" applyFont="1" applyBorder="1" applyAlignment="1">
      <alignment horizontal="center" vertical="center" wrapText="1"/>
    </xf>
    <xf numFmtId="178" fontId="22" fillId="0" borderId="21" xfId="0" applyNumberFormat="1" applyFont="1" applyBorder="1" applyAlignment="1">
      <alignment horizontal="center" vertical="center" wrapText="1"/>
    </xf>
    <xf numFmtId="178" fontId="22" fillId="0" borderId="118" xfId="0" applyNumberFormat="1" applyFont="1" applyBorder="1" applyAlignment="1">
      <alignment horizontal="center" vertical="center" wrapText="1"/>
    </xf>
    <xf numFmtId="178" fontId="52" fillId="0" borderId="24" xfId="0" applyNumberFormat="1" applyFont="1" applyBorder="1" applyAlignment="1">
      <alignment horizontal="center" vertical="center" textRotation="255"/>
    </xf>
    <xf numFmtId="178" fontId="10" fillId="0" borderId="21" xfId="0" applyNumberFormat="1" applyFont="1" applyBorder="1" applyAlignment="1">
      <alignment horizontal="center" vertical="center" textRotation="255"/>
    </xf>
    <xf numFmtId="178" fontId="10" fillId="0" borderId="118" xfId="0" applyNumberFormat="1" applyFont="1" applyBorder="1" applyAlignment="1">
      <alignment horizontal="center" vertical="center" textRotation="255"/>
    </xf>
    <xf numFmtId="178" fontId="10" fillId="0" borderId="7" xfId="0" applyNumberFormat="1" applyFont="1" applyBorder="1" applyAlignment="1">
      <alignment horizontal="center" vertical="center"/>
    </xf>
    <xf numFmtId="178" fontId="10" fillId="0" borderId="20" xfId="0" applyNumberFormat="1" applyFont="1" applyBorder="1" applyAlignment="1">
      <alignment horizontal="center" vertical="center"/>
    </xf>
    <xf numFmtId="178" fontId="52" fillId="0" borderId="11" xfId="0" applyNumberFormat="1" applyFont="1" applyBorder="1" applyAlignment="1">
      <alignment horizontal="center" vertical="center" wrapText="1"/>
    </xf>
    <xf numFmtId="178" fontId="52" fillId="0" borderId="7" xfId="0" applyNumberFormat="1" applyFont="1" applyBorder="1" applyAlignment="1">
      <alignment horizontal="center" vertical="center" wrapText="1"/>
    </xf>
    <xf numFmtId="178" fontId="56" fillId="0" borderId="11" xfId="0" applyNumberFormat="1" applyFont="1" applyBorder="1" applyAlignment="1">
      <alignment horizontal="center" vertical="center" wrapText="1"/>
    </xf>
    <xf numFmtId="178" fontId="56" fillId="0" borderId="7" xfId="0" applyNumberFormat="1" applyFont="1" applyBorder="1" applyAlignment="1">
      <alignment horizontal="center" vertical="center" wrapText="1"/>
    </xf>
    <xf numFmtId="178" fontId="13" fillId="0" borderId="11" xfId="0" applyNumberFormat="1" applyFont="1" applyBorder="1" applyAlignment="1">
      <alignment horizontal="center" vertical="center" wrapText="1"/>
    </xf>
    <xf numFmtId="178" fontId="13" fillId="0" borderId="7" xfId="0" applyNumberFormat="1" applyFont="1" applyBorder="1" applyAlignment="1">
      <alignment horizontal="center" vertical="center" wrapText="1"/>
    </xf>
    <xf numFmtId="178" fontId="13" fillId="0" borderId="20" xfId="0" applyNumberFormat="1" applyFont="1" applyBorder="1" applyAlignment="1">
      <alignment horizontal="center" vertical="center" wrapText="1"/>
    </xf>
    <xf numFmtId="178" fontId="10" fillId="0" borderId="7" xfId="0" applyNumberFormat="1" applyFont="1" applyBorder="1" applyAlignment="1">
      <alignment horizontal="center" vertical="center" wrapText="1"/>
    </xf>
    <xf numFmtId="178" fontId="10" fillId="0" borderId="20" xfId="0" applyNumberFormat="1" applyFont="1" applyBorder="1" applyAlignment="1">
      <alignment horizontal="center" vertical="center" wrapText="1"/>
    </xf>
    <xf numFmtId="178" fontId="10" fillId="0" borderId="17" xfId="0" applyNumberFormat="1" applyFont="1" applyBorder="1" applyAlignment="1">
      <alignment horizontal="center" vertical="center" textRotation="255"/>
    </xf>
    <xf numFmtId="178" fontId="10" fillId="0" borderId="1" xfId="0" applyNumberFormat="1" applyFont="1" applyBorder="1" applyAlignment="1">
      <alignment horizontal="center" vertical="center" textRotation="255"/>
    </xf>
    <xf numFmtId="178" fontId="10" fillId="0" borderId="116" xfId="0" applyNumberFormat="1" applyFont="1" applyBorder="1" applyAlignment="1">
      <alignment horizontal="center" vertical="center" textRotation="255"/>
    </xf>
    <xf numFmtId="178" fontId="10" fillId="0" borderId="19" xfId="0" applyNumberFormat="1" applyFont="1" applyBorder="1" applyAlignment="1">
      <alignment horizontal="center" vertical="center"/>
    </xf>
    <xf numFmtId="178" fontId="10" fillId="0" borderId="2" xfId="0" applyNumberFormat="1" applyFont="1" applyBorder="1" applyAlignment="1">
      <alignment horizontal="center" vertical="center"/>
    </xf>
    <xf numFmtId="178" fontId="10" fillId="0" borderId="16" xfId="0" applyNumberFormat="1" applyFont="1" applyBorder="1" applyAlignment="1">
      <alignment horizontal="center" vertical="center"/>
    </xf>
    <xf numFmtId="178" fontId="10" fillId="0" borderId="8" xfId="0" applyNumberFormat="1" applyFont="1" applyBorder="1" applyAlignment="1">
      <alignment horizontal="center" vertical="center"/>
    </xf>
    <xf numFmtId="178" fontId="11" fillId="0" borderId="19" xfId="0" applyNumberFormat="1" applyFont="1" applyBorder="1" applyAlignment="1">
      <alignment horizontal="center" vertical="center"/>
    </xf>
    <xf numFmtId="178" fontId="10" fillId="0" borderId="17" xfId="0" applyNumberFormat="1" applyFont="1" applyBorder="1" applyAlignment="1">
      <alignment horizontal="center" vertical="center"/>
    </xf>
    <xf numFmtId="178" fontId="10" fillId="0" borderId="1" xfId="0" applyNumberFormat="1" applyFont="1" applyBorder="1" applyAlignment="1">
      <alignment horizontal="center" vertical="center"/>
    </xf>
    <xf numFmtId="178" fontId="53" fillId="0" borderId="11" xfId="0" applyNumberFormat="1" applyFont="1" applyBorder="1" applyAlignment="1">
      <alignment horizontal="center" vertical="center"/>
    </xf>
    <xf numFmtId="178" fontId="10" fillId="0" borderId="24" xfId="0" applyNumberFormat="1" applyFont="1" applyBorder="1" applyAlignment="1">
      <alignment horizontal="center" vertical="center" textRotation="255"/>
    </xf>
    <xf numFmtId="178" fontId="10" fillId="0" borderId="16" xfId="0" applyNumberFormat="1" applyFont="1" applyBorder="1" applyAlignment="1">
      <alignment horizontal="center" vertical="center" textRotation="255"/>
    </xf>
    <xf numFmtId="178" fontId="10" fillId="0" borderId="8" xfId="0" applyNumberFormat="1" applyFont="1" applyBorder="1" applyAlignment="1">
      <alignment horizontal="center" vertical="center" textRotation="255"/>
    </xf>
    <xf numFmtId="178" fontId="10" fillId="0" borderId="15" xfId="0" applyNumberFormat="1" applyFont="1" applyBorder="1" applyAlignment="1">
      <alignment horizontal="center" vertical="center"/>
    </xf>
    <xf numFmtId="178" fontId="10" fillId="0" borderId="11" xfId="0" applyNumberFormat="1" applyFont="1" applyBorder="1" applyAlignment="1">
      <alignment horizontal="center" vertical="center"/>
    </xf>
    <xf numFmtId="178" fontId="10" fillId="0" borderId="3" xfId="0" applyNumberFormat="1" applyFont="1" applyBorder="1" applyAlignment="1">
      <alignment horizontal="center" vertical="center"/>
    </xf>
    <xf numFmtId="178" fontId="10" fillId="0" borderId="23" xfId="0" applyNumberFormat="1" applyFont="1" applyBorder="1" applyAlignment="1">
      <alignment horizontal="center" vertical="center" textRotation="255"/>
    </xf>
    <xf numFmtId="178" fontId="10" fillId="0" borderId="5" xfId="0" applyNumberFormat="1" applyFont="1" applyBorder="1" applyAlignment="1">
      <alignment horizontal="center" vertical="center" textRotation="255"/>
    </xf>
    <xf numFmtId="178" fontId="10" fillId="0" borderId="115" xfId="0" applyNumberFormat="1" applyFont="1" applyBorder="1" applyAlignment="1">
      <alignment horizontal="center" vertical="center" textRotation="255"/>
    </xf>
    <xf numFmtId="178" fontId="54" fillId="0" borderId="11" xfId="0" applyNumberFormat="1" applyFont="1" applyBorder="1" applyAlignment="1">
      <alignment horizontal="center" vertical="center"/>
    </xf>
    <xf numFmtId="178" fontId="54" fillId="0" borderId="7" xfId="0" applyNumberFormat="1" applyFont="1" applyBorder="1" applyAlignment="1">
      <alignment horizontal="center" vertical="center"/>
    </xf>
    <xf numFmtId="178" fontId="54" fillId="0" borderId="3" xfId="0" applyNumberFormat="1" applyFont="1" applyBorder="1" applyAlignment="1">
      <alignment horizontal="center" vertical="center"/>
    </xf>
    <xf numFmtId="178" fontId="11" fillId="0" borderId="11" xfId="0" applyNumberFormat="1" applyFont="1" applyBorder="1" applyAlignment="1">
      <alignment horizontal="center" vertical="center"/>
    </xf>
    <xf numFmtId="178" fontId="10" fillId="0" borderId="172" xfId="0" applyNumberFormat="1" applyFont="1" applyBorder="1" applyAlignment="1">
      <alignment horizontal="center" vertical="center" textRotation="255"/>
    </xf>
    <xf numFmtId="178" fontId="10" fillId="0" borderId="173" xfId="0" applyNumberFormat="1" applyFont="1" applyBorder="1" applyAlignment="1">
      <alignment horizontal="center" vertical="center" textRotation="255"/>
    </xf>
    <xf numFmtId="178" fontId="10" fillId="0" borderId="174" xfId="0" applyNumberFormat="1" applyFont="1" applyBorder="1" applyAlignment="1">
      <alignment horizontal="center" vertical="center" textRotation="255"/>
    </xf>
    <xf numFmtId="178" fontId="53" fillId="0" borderId="18" xfId="0" applyNumberFormat="1" applyFont="1" applyBorder="1" applyAlignment="1">
      <alignment horizontal="center" vertical="center" wrapText="1"/>
    </xf>
    <xf numFmtId="178" fontId="10" fillId="0" borderId="34"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8" fontId="53" fillId="0" borderId="34" xfId="0" applyNumberFormat="1" applyFont="1" applyBorder="1" applyAlignment="1">
      <alignment horizontal="center" vertical="center" wrapText="1"/>
    </xf>
    <xf numFmtId="178" fontId="10" fillId="0" borderId="17" xfId="0" applyNumberFormat="1" applyFont="1" applyBorder="1" applyAlignment="1">
      <alignment horizontal="center" vertical="center" wrapText="1"/>
    </xf>
    <xf numFmtId="178" fontId="10" fillId="0" borderId="23" xfId="0" applyNumberFormat="1" applyFont="1" applyBorder="1" applyAlignment="1">
      <alignment horizontal="center" vertical="center"/>
    </xf>
    <xf numFmtId="178" fontId="10" fillId="0" borderId="5" xfId="0" applyNumberFormat="1" applyFont="1" applyBorder="1" applyAlignment="1">
      <alignment horizontal="center" vertical="center"/>
    </xf>
    <xf numFmtId="178" fontId="52" fillId="0" borderId="18" xfId="0" applyNumberFormat="1" applyFont="1" applyBorder="1" applyAlignment="1">
      <alignment horizontal="center" vertical="center" wrapText="1"/>
    </xf>
    <xf numFmtId="179" fontId="26" fillId="0" borderId="2" xfId="0" applyNumberFormat="1" applyFont="1" applyBorder="1" applyAlignment="1">
      <alignment horizontal="center" vertical="center"/>
    </xf>
    <xf numFmtId="179" fontId="26" fillId="0" borderId="3" xfId="0" applyNumberFormat="1" applyFont="1" applyBorder="1" applyAlignment="1">
      <alignment horizontal="center" vertical="center"/>
    </xf>
    <xf numFmtId="179" fontId="26" fillId="0" borderId="7" xfId="0" applyNumberFormat="1" applyFont="1" applyBorder="1" applyAlignment="1">
      <alignment horizontal="center" vertical="center"/>
    </xf>
    <xf numFmtId="178" fontId="40" fillId="0" borderId="73" xfId="0" applyNumberFormat="1" applyFont="1" applyBorder="1" applyAlignment="1">
      <alignment horizontal="center" vertical="center"/>
    </xf>
    <xf numFmtId="178" fontId="10" fillId="0" borderId="114" xfId="0" applyNumberFormat="1" applyFont="1" applyBorder="1" applyAlignment="1">
      <alignment horizontal="center" vertical="center"/>
    </xf>
    <xf numFmtId="178" fontId="11" fillId="0" borderId="15" xfId="0" applyNumberFormat="1" applyFont="1" applyBorder="1" applyAlignment="1">
      <alignment horizontal="center" vertical="center" wrapText="1"/>
    </xf>
    <xf numFmtId="178" fontId="11" fillId="0" borderId="117" xfId="0" applyNumberFormat="1" applyFont="1" applyBorder="1" applyAlignment="1">
      <alignment horizontal="center" vertical="center" wrapText="1"/>
    </xf>
    <xf numFmtId="178" fontId="11" fillId="0" borderId="24" xfId="0" applyNumberFormat="1" applyFont="1" applyBorder="1" applyAlignment="1">
      <alignment horizontal="center" vertical="center" wrapText="1"/>
    </xf>
    <xf numFmtId="178" fontId="11" fillId="0" borderId="118" xfId="0" applyNumberFormat="1" applyFont="1" applyBorder="1" applyAlignment="1">
      <alignment horizontal="center" vertical="center" wrapText="1"/>
    </xf>
    <xf numFmtId="179" fontId="26" fillId="0" borderId="19" xfId="0" applyNumberFormat="1" applyFont="1" applyBorder="1" applyAlignment="1">
      <alignment horizontal="center" vertical="center"/>
    </xf>
    <xf numFmtId="178" fontId="10" fillId="0" borderId="35" xfId="0" applyNumberFormat="1" applyFont="1" applyBorder="1" applyAlignment="1">
      <alignment horizontal="center" vertical="center"/>
    </xf>
    <xf numFmtId="178" fontId="11" fillId="0" borderId="34" xfId="0" applyNumberFormat="1" applyFont="1" applyBorder="1" applyAlignment="1">
      <alignment horizontal="center" vertical="center"/>
    </xf>
    <xf numFmtId="0" fontId="6" fillId="0" borderId="2" xfId="3" applyFont="1" applyBorder="1" applyAlignment="1">
      <alignment horizontal="left" vertical="center" indent="1"/>
    </xf>
    <xf numFmtId="0" fontId="6" fillId="0" borderId="7" xfId="3" applyFont="1" applyBorder="1" applyAlignment="1">
      <alignment horizontal="left" vertical="center" indent="1"/>
    </xf>
    <xf numFmtId="0" fontId="6" fillId="0" borderId="3" xfId="3" applyFont="1" applyBorder="1" applyAlignment="1">
      <alignment horizontal="left" vertical="center" indent="1"/>
    </xf>
    <xf numFmtId="0" fontId="60" fillId="0" borderId="2" xfId="3" applyFont="1" applyBorder="1" applyAlignment="1">
      <alignment horizontal="left" vertical="center" indent="1"/>
    </xf>
    <xf numFmtId="0" fontId="6" fillId="0" borderId="15" xfId="3" applyFont="1" applyBorder="1" applyAlignment="1">
      <alignment horizontal="left" vertical="top" indent="1"/>
    </xf>
    <xf numFmtId="0" fontId="6" fillId="0" borderId="34" xfId="3" applyFont="1" applyBorder="1" applyAlignment="1">
      <alignment horizontal="left" vertical="top" indent="1"/>
    </xf>
    <xf numFmtId="0" fontId="6" fillId="0" borderId="16" xfId="3" applyFont="1" applyBorder="1" applyAlignment="1">
      <alignment horizontal="left" vertical="top" indent="1"/>
    </xf>
    <xf numFmtId="0" fontId="6" fillId="0" borderId="27" xfId="3" applyFont="1" applyBorder="1" applyAlignment="1">
      <alignment horizontal="left" vertical="top" indent="1"/>
    </xf>
    <xf numFmtId="0" fontId="6" fillId="0" borderId="4" xfId="3" applyFont="1" applyBorder="1" applyAlignment="1">
      <alignment horizontal="left" vertical="top" indent="1"/>
    </xf>
    <xf numFmtId="0" fontId="6" fillId="0" borderId="46" xfId="3" applyFont="1" applyBorder="1" applyAlignment="1">
      <alignment horizontal="left" vertical="top" indent="1"/>
    </xf>
    <xf numFmtId="0" fontId="6" fillId="0" borderId="2" xfId="3" applyFont="1" applyBorder="1" applyAlignment="1">
      <alignment horizontal="center" vertical="justify"/>
    </xf>
    <xf numFmtId="0" fontId="6" fillId="0" borderId="7" xfId="3" applyFont="1" applyBorder="1" applyAlignment="1">
      <alignment horizontal="center" vertical="justify"/>
    </xf>
    <xf numFmtId="0" fontId="6" fillId="0" borderId="3" xfId="3" applyFont="1" applyBorder="1" applyAlignment="1">
      <alignment horizontal="center" vertical="justify"/>
    </xf>
    <xf numFmtId="0" fontId="6" fillId="0" borderId="19" xfId="3" applyFont="1" applyBorder="1" applyAlignment="1">
      <alignment horizontal="center" vertical="center"/>
    </xf>
    <xf numFmtId="0" fontId="6" fillId="0" borderId="15" xfId="3" applyFont="1" applyBorder="1" applyAlignment="1">
      <alignment horizontal="center" vertical="center"/>
    </xf>
    <xf numFmtId="0" fontId="6" fillId="0" borderId="34" xfId="3" applyFont="1" applyBorder="1" applyAlignment="1">
      <alignment horizontal="center" vertical="center"/>
    </xf>
    <xf numFmtId="0" fontId="6" fillId="0" borderId="16" xfId="3" applyFont="1" applyBorder="1" applyAlignment="1">
      <alignment horizontal="center" vertical="center"/>
    </xf>
    <xf numFmtId="0" fontId="6" fillId="0" borderId="27" xfId="3" applyFont="1" applyBorder="1" applyAlignment="1">
      <alignment horizontal="center" vertical="center"/>
    </xf>
    <xf numFmtId="0" fontId="6" fillId="0" borderId="4" xfId="3" applyFont="1" applyBorder="1" applyAlignment="1">
      <alignment horizontal="center" vertical="center"/>
    </xf>
    <xf numFmtId="0" fontId="6" fillId="0" borderId="46" xfId="3" applyFont="1" applyBorder="1" applyAlignment="1">
      <alignment horizontal="center" vertical="center"/>
    </xf>
    <xf numFmtId="0" fontId="6" fillId="0" borderId="2" xfId="3" applyFont="1" applyBorder="1" applyAlignment="1">
      <alignment horizontal="center" vertical="center"/>
    </xf>
    <xf numFmtId="0" fontId="6" fillId="0" borderId="7" xfId="3" applyFont="1" applyBorder="1" applyAlignment="1">
      <alignment horizontal="center" vertical="center"/>
    </xf>
    <xf numFmtId="0" fontId="6" fillId="0" borderId="3" xfId="3" applyFont="1" applyBorder="1" applyAlignment="1">
      <alignment horizontal="center" vertical="center"/>
    </xf>
    <xf numFmtId="0" fontId="10" fillId="0" borderId="0" xfId="3" applyFont="1" applyAlignment="1">
      <alignment horizontal="left" vertical="top" wrapText="1"/>
    </xf>
    <xf numFmtId="0" fontId="63" fillId="0" borderId="0" xfId="3" applyFont="1" applyAlignment="1">
      <alignment vertical="top" wrapText="1"/>
    </xf>
    <xf numFmtId="0" fontId="65" fillId="0" borderId="0" xfId="4" applyFont="1" applyAlignment="1">
      <alignment vertical="top" wrapText="1"/>
    </xf>
    <xf numFmtId="0" fontId="63" fillId="0" borderId="0" xfId="3" applyFont="1" applyAlignment="1">
      <alignment horizontal="left" vertical="top" wrapText="1"/>
    </xf>
    <xf numFmtId="0" fontId="67" fillId="0" borderId="0" xfId="3" applyFont="1" applyAlignment="1">
      <alignment horizontal="left" vertical="top" wrapText="1"/>
    </xf>
    <xf numFmtId="0" fontId="0" fillId="0" borderId="0" xfId="0" applyAlignment="1">
      <alignment vertical="top" wrapText="1"/>
    </xf>
    <xf numFmtId="178" fontId="52" fillId="0" borderId="12" xfId="0" applyNumberFormat="1" applyFont="1" applyBorder="1" applyAlignment="1">
      <alignment horizontal="center" vertical="center" wrapText="1"/>
    </xf>
    <xf numFmtId="178" fontId="10" fillId="9" borderId="58" xfId="1" applyNumberFormat="1" applyFont="1" applyFill="1" applyBorder="1" applyAlignment="1">
      <alignment vertical="center" shrinkToFit="1"/>
    </xf>
    <xf numFmtId="178" fontId="10" fillId="9" borderId="65" xfId="1" applyNumberFormat="1" applyFont="1" applyFill="1" applyBorder="1" applyAlignment="1">
      <alignment vertical="center" shrinkToFit="1"/>
    </xf>
    <xf numFmtId="178" fontId="10" fillId="9" borderId="59" xfId="1" applyNumberFormat="1" applyFont="1" applyFill="1" applyBorder="1" applyAlignment="1">
      <alignment vertical="center" shrinkToFit="1"/>
    </xf>
    <xf numFmtId="178" fontId="10" fillId="9" borderId="141" xfId="1" applyNumberFormat="1" applyFont="1" applyFill="1" applyBorder="1" applyAlignment="1">
      <alignment vertical="center" shrinkToFit="1"/>
    </xf>
    <xf numFmtId="178" fontId="10" fillId="9" borderId="148" xfId="1" applyNumberFormat="1" applyFont="1" applyFill="1" applyBorder="1" applyAlignment="1">
      <alignment vertical="center" shrinkToFit="1"/>
    </xf>
    <xf numFmtId="178" fontId="10" fillId="9" borderId="57" xfId="1" applyNumberFormat="1" applyFont="1" applyFill="1" applyBorder="1" applyAlignment="1">
      <alignment vertical="center" shrinkToFit="1"/>
    </xf>
    <xf numFmtId="178" fontId="10" fillId="9" borderId="64" xfId="1" applyNumberFormat="1" applyFont="1" applyFill="1" applyBorder="1" applyAlignment="1">
      <alignment vertical="center" shrinkToFit="1"/>
    </xf>
    <xf numFmtId="178" fontId="10" fillId="9" borderId="63" xfId="1" applyNumberFormat="1" applyFont="1" applyFill="1" applyBorder="1" applyAlignment="1">
      <alignment vertical="center" shrinkToFit="1"/>
    </xf>
    <xf numFmtId="178" fontId="10" fillId="9" borderId="44" xfId="1" applyNumberFormat="1" applyFont="1" applyFill="1" applyBorder="1" applyAlignment="1">
      <alignment vertical="center" shrinkToFit="1"/>
    </xf>
    <xf numFmtId="178" fontId="10" fillId="9" borderId="71" xfId="1" applyNumberFormat="1" applyFont="1" applyFill="1" applyBorder="1" applyAlignment="1">
      <alignment vertical="center" shrinkToFit="1"/>
    </xf>
    <xf numFmtId="178" fontId="10" fillId="9" borderId="67" xfId="1" applyNumberFormat="1" applyFont="1" applyFill="1" applyBorder="1" applyAlignment="1">
      <alignment vertical="center" shrinkToFit="1"/>
    </xf>
    <xf numFmtId="178" fontId="10" fillId="9" borderId="142" xfId="1" applyNumberFormat="1" applyFont="1" applyFill="1" applyBorder="1" applyAlignment="1">
      <alignment vertical="center" shrinkToFit="1"/>
    </xf>
    <xf numFmtId="178" fontId="10" fillId="9" borderId="149" xfId="1" applyNumberFormat="1" applyFont="1" applyFill="1" applyBorder="1" applyAlignment="1">
      <alignment vertical="center" shrinkToFit="1"/>
    </xf>
    <xf numFmtId="178" fontId="10" fillId="9" borderId="66" xfId="1" applyNumberFormat="1" applyFont="1" applyFill="1" applyBorder="1" applyAlignment="1">
      <alignment vertical="center" shrinkToFit="1"/>
    </xf>
    <xf numFmtId="178" fontId="10" fillId="9" borderId="70" xfId="1" applyNumberFormat="1" applyFont="1" applyFill="1" applyBorder="1" applyAlignment="1">
      <alignment vertical="center" shrinkToFit="1"/>
    </xf>
    <xf numFmtId="178" fontId="10" fillId="9" borderId="42" xfId="1" applyNumberFormat="1" applyFont="1" applyFill="1" applyBorder="1" applyAlignment="1">
      <alignment vertical="center" shrinkToFit="1"/>
    </xf>
    <xf numFmtId="178" fontId="10" fillId="9" borderId="84" xfId="1" applyNumberFormat="1" applyFont="1" applyFill="1" applyBorder="1" applyAlignment="1">
      <alignment vertical="center" shrinkToFit="1"/>
    </xf>
    <xf numFmtId="178" fontId="10" fillId="9" borderId="90" xfId="1" applyNumberFormat="1" applyFont="1" applyFill="1" applyBorder="1" applyAlignment="1">
      <alignment vertical="center" shrinkToFit="1"/>
    </xf>
    <xf numFmtId="178" fontId="10" fillId="9" borderId="85" xfId="1" applyNumberFormat="1" applyFont="1" applyFill="1" applyBorder="1" applyAlignment="1">
      <alignment vertical="center" shrinkToFit="1"/>
    </xf>
    <xf numFmtId="178" fontId="10" fillId="9" borderId="143" xfId="1" applyNumberFormat="1" applyFont="1" applyFill="1" applyBorder="1" applyAlignment="1">
      <alignment vertical="center" shrinkToFit="1"/>
    </xf>
    <xf numFmtId="178" fontId="10" fillId="9" borderId="135" xfId="1" applyNumberFormat="1" applyFont="1" applyFill="1" applyBorder="1" applyAlignment="1">
      <alignment vertical="center" shrinkToFit="1"/>
    </xf>
    <xf numFmtId="178" fontId="10" fillId="9" borderId="88" xfId="1" applyNumberFormat="1" applyFont="1" applyFill="1" applyBorder="1" applyAlignment="1">
      <alignment vertical="center" shrinkToFit="1"/>
    </xf>
    <xf numFmtId="178" fontId="10" fillId="9" borderId="152" xfId="1" applyNumberFormat="1" applyFont="1" applyFill="1" applyBorder="1" applyAlignment="1">
      <alignment vertical="center" shrinkToFit="1"/>
    </xf>
    <xf numFmtId="178" fontId="10" fillId="9" borderId="83" xfId="1" applyNumberFormat="1" applyFont="1" applyFill="1" applyBorder="1" applyAlignment="1">
      <alignment vertical="center" shrinkToFit="1"/>
    </xf>
    <xf numFmtId="178" fontId="10" fillId="9" borderId="0" xfId="1" applyNumberFormat="1" applyFont="1" applyFill="1" applyBorder="1" applyAlignment="1">
      <alignment vertical="center" shrinkToFit="1"/>
    </xf>
    <xf numFmtId="178" fontId="10" fillId="9" borderId="12" xfId="1" applyNumberFormat="1" applyFont="1" applyFill="1" applyBorder="1" applyAlignment="1">
      <alignment horizontal="right" vertical="center" shrinkToFit="1"/>
    </xf>
    <xf numFmtId="178" fontId="10" fillId="9" borderId="113" xfId="1" applyNumberFormat="1" applyFont="1" applyFill="1" applyBorder="1" applyAlignment="1">
      <alignment horizontal="right" vertical="center" shrinkToFit="1"/>
    </xf>
    <xf numFmtId="178" fontId="10" fillId="9" borderId="112" xfId="1" applyNumberFormat="1" applyFont="1" applyFill="1" applyBorder="1" applyAlignment="1">
      <alignment horizontal="right" vertical="center" shrinkToFit="1"/>
    </xf>
    <xf numFmtId="178" fontId="10" fillId="9" borderId="144" xfId="1" applyNumberFormat="1" applyFont="1" applyFill="1" applyBorder="1" applyAlignment="1">
      <alignment horizontal="right" vertical="center" shrinkToFit="1"/>
    </xf>
    <xf numFmtId="178" fontId="10" fillId="9" borderId="111" xfId="1" applyNumberFormat="1" applyFont="1" applyFill="1" applyBorder="1" applyAlignment="1">
      <alignment horizontal="right" vertical="center" shrinkToFit="1"/>
    </xf>
    <xf numFmtId="178" fontId="10" fillId="9" borderId="134" xfId="1" applyNumberFormat="1" applyFont="1" applyFill="1" applyBorder="1" applyAlignment="1">
      <alignment horizontal="right" vertical="center" shrinkToFit="1"/>
    </xf>
    <xf numFmtId="178" fontId="10" fillId="9" borderId="43" xfId="1" applyNumberFormat="1" applyFont="1" applyFill="1" applyBorder="1" applyAlignment="1">
      <alignment horizontal="right" vertical="center" shrinkToFit="1"/>
    </xf>
    <xf numFmtId="178" fontId="10" fillId="9" borderId="55" xfId="1" applyNumberFormat="1" applyFont="1" applyFill="1" applyBorder="1" applyAlignment="1">
      <alignment horizontal="right" vertical="center" shrinkToFit="1"/>
    </xf>
    <xf numFmtId="178" fontId="10" fillId="9" borderId="121" xfId="1" applyNumberFormat="1" applyFont="1" applyFill="1" applyBorder="1" applyAlignment="1">
      <alignment horizontal="right" vertical="center" shrinkToFit="1"/>
    </xf>
    <xf numFmtId="178" fontId="10" fillId="9" borderId="163" xfId="1" applyNumberFormat="1" applyFont="1" applyFill="1" applyBorder="1" applyAlignment="1">
      <alignment horizontal="right" vertical="center" shrinkToFit="1"/>
    </xf>
    <xf numFmtId="178" fontId="10" fillId="9" borderId="155" xfId="1" applyNumberFormat="1" applyFont="1" applyFill="1" applyBorder="1" applyAlignment="1">
      <alignment horizontal="right" vertical="center" shrinkToFit="1"/>
    </xf>
    <xf numFmtId="178" fontId="10" fillId="9" borderId="162" xfId="1" applyNumberFormat="1" applyFont="1" applyFill="1" applyBorder="1" applyAlignment="1">
      <alignment horizontal="right" vertical="center" shrinkToFit="1"/>
    </xf>
    <xf numFmtId="178" fontId="10" fillId="9" borderId="164" xfId="1" applyNumberFormat="1" applyFont="1" applyFill="1" applyBorder="1" applyAlignment="1">
      <alignment horizontal="right" vertical="center" shrinkToFit="1"/>
    </xf>
    <xf numFmtId="178" fontId="10" fillId="9" borderId="157" xfId="1" applyNumberFormat="1" applyFont="1" applyFill="1" applyBorder="1" applyAlignment="1">
      <alignment horizontal="right" vertical="center" shrinkToFit="1"/>
    </xf>
    <xf numFmtId="178" fontId="10" fillId="9" borderId="154" xfId="1" applyNumberFormat="1" applyFont="1" applyFill="1" applyBorder="1" applyAlignment="1">
      <alignment horizontal="right" vertical="center" shrinkToFit="1"/>
    </xf>
    <xf numFmtId="178" fontId="10" fillId="9" borderId="156" xfId="1" applyNumberFormat="1" applyFont="1" applyFill="1" applyBorder="1" applyAlignment="1">
      <alignment horizontal="right" vertical="center" shrinkToFit="1"/>
    </xf>
    <xf numFmtId="178" fontId="10" fillId="9" borderId="72" xfId="1" applyNumberFormat="1" applyFont="1" applyFill="1" applyBorder="1" applyAlignment="1">
      <alignment horizontal="right" vertical="center" shrinkToFit="1"/>
    </xf>
    <xf numFmtId="178" fontId="10" fillId="9" borderId="165" xfId="1" applyNumberFormat="1" applyFont="1" applyFill="1" applyBorder="1" applyAlignment="1">
      <alignment horizontal="right" vertical="center" shrinkToFit="1"/>
    </xf>
    <xf numFmtId="178" fontId="10" fillId="9" borderId="84" xfId="1" applyNumberFormat="1" applyFont="1" applyFill="1" applyBorder="1" applyAlignment="1">
      <alignment horizontal="right" vertical="center" shrinkToFit="1"/>
    </xf>
    <xf numFmtId="178" fontId="10" fillId="9" borderId="89" xfId="1" applyNumberFormat="1" applyFont="1" applyFill="1" applyBorder="1" applyAlignment="1">
      <alignment horizontal="right" vertical="center" shrinkToFit="1"/>
    </xf>
    <xf numFmtId="178" fontId="10" fillId="9" borderId="85" xfId="1" applyNumberFormat="1" applyFont="1" applyFill="1" applyBorder="1" applyAlignment="1">
      <alignment horizontal="right" vertical="center" shrinkToFit="1"/>
    </xf>
    <xf numFmtId="178" fontId="10" fillId="9" borderId="143" xfId="1" applyNumberFormat="1" applyFont="1" applyFill="1" applyBorder="1" applyAlignment="1">
      <alignment horizontal="right" vertical="center" shrinkToFit="1"/>
    </xf>
    <xf numFmtId="178" fontId="10" fillId="9" borderId="90" xfId="1" applyNumberFormat="1" applyFont="1" applyFill="1" applyBorder="1" applyAlignment="1">
      <alignment horizontal="right" vertical="center" shrinkToFit="1"/>
    </xf>
    <xf numFmtId="178" fontId="10" fillId="9" borderId="135" xfId="1" applyNumberFormat="1" applyFont="1" applyFill="1" applyBorder="1" applyAlignment="1">
      <alignment horizontal="right" vertical="center" shrinkToFit="1"/>
    </xf>
    <xf numFmtId="178" fontId="10" fillId="9" borderId="88" xfId="1" applyNumberFormat="1" applyFont="1" applyFill="1" applyBorder="1" applyAlignment="1">
      <alignment horizontal="right" vertical="center" shrinkToFit="1"/>
    </xf>
    <xf numFmtId="178" fontId="10" fillId="9" borderId="74" xfId="1" applyNumberFormat="1" applyFont="1" applyFill="1" applyBorder="1" applyAlignment="1">
      <alignment horizontal="right" vertical="center" shrinkToFit="1"/>
    </xf>
    <xf numFmtId="178" fontId="10" fillId="9" borderId="122" xfId="1" applyNumberFormat="1" applyFont="1" applyFill="1" applyBorder="1" applyAlignment="1">
      <alignment horizontal="right" vertical="center" shrinkToFit="1"/>
    </xf>
    <xf numFmtId="178" fontId="10" fillId="9" borderId="92" xfId="1" applyNumberFormat="1" applyFont="1" applyFill="1" applyBorder="1" applyAlignment="1">
      <alignment horizontal="right" vertical="center" shrinkToFit="1"/>
    </xf>
    <xf numFmtId="178" fontId="10" fillId="9" borderId="108" xfId="1" applyNumberFormat="1" applyFont="1" applyFill="1" applyBorder="1" applyAlignment="1">
      <alignment horizontal="right" vertical="center" shrinkToFit="1"/>
    </xf>
    <xf numFmtId="178" fontId="10" fillId="9" borderId="107" xfId="1" applyNumberFormat="1" applyFont="1" applyFill="1" applyBorder="1" applyAlignment="1">
      <alignment horizontal="right" vertical="center" shrinkToFit="1"/>
    </xf>
    <xf numFmtId="178" fontId="10" fillId="9" borderId="145" xfId="1" applyNumberFormat="1" applyFont="1" applyFill="1" applyBorder="1" applyAlignment="1">
      <alignment horizontal="right" vertical="center" shrinkToFit="1"/>
    </xf>
    <xf numFmtId="178" fontId="10" fillId="9" borderId="100" xfId="1" applyNumberFormat="1" applyFont="1" applyFill="1" applyBorder="1" applyAlignment="1">
      <alignment horizontal="right" vertical="center" shrinkToFit="1"/>
    </xf>
    <xf numFmtId="178" fontId="10" fillId="9" borderId="136" xfId="1" applyNumberFormat="1" applyFont="1" applyFill="1" applyBorder="1" applyAlignment="1">
      <alignment horizontal="right" vertical="center" shrinkToFit="1"/>
    </xf>
    <xf numFmtId="178" fontId="10" fillId="9" borderId="105" xfId="1" applyNumberFormat="1" applyFont="1" applyFill="1" applyBorder="1" applyAlignment="1">
      <alignment horizontal="right" vertical="center" shrinkToFit="1"/>
    </xf>
    <xf numFmtId="178" fontId="10" fillId="9" borderId="101" xfId="1" applyNumberFormat="1" applyFont="1" applyFill="1" applyBorder="1" applyAlignment="1">
      <alignment horizontal="right" vertical="center" shrinkToFit="1"/>
    </xf>
    <xf numFmtId="178" fontId="10" fillId="9" borderId="110" xfId="1" applyNumberFormat="1" applyFont="1" applyFill="1" applyBorder="1" applyAlignment="1">
      <alignment horizontal="right" vertical="center" shrinkToFit="1"/>
    </xf>
    <xf numFmtId="178" fontId="10" fillId="9" borderId="75" xfId="0" applyNumberFormat="1" applyFont="1" applyFill="1" applyBorder="1" applyAlignment="1">
      <alignment horizontal="right" vertical="center" shrinkToFit="1"/>
    </xf>
    <xf numFmtId="178" fontId="10" fillId="9" borderId="133" xfId="0" applyNumberFormat="1" applyFont="1" applyFill="1" applyBorder="1" applyAlignment="1">
      <alignment horizontal="right" vertical="center" shrinkToFit="1"/>
    </xf>
    <xf numFmtId="178" fontId="10" fillId="9" borderId="76" xfId="0" applyNumberFormat="1" applyFont="1" applyFill="1" applyBorder="1" applyAlignment="1">
      <alignment horizontal="right" vertical="center" shrinkToFit="1"/>
    </xf>
    <xf numFmtId="178" fontId="10" fillId="9" borderId="146" xfId="0" applyNumberFormat="1" applyFont="1" applyFill="1" applyBorder="1" applyAlignment="1">
      <alignment horizontal="right" vertical="center" shrinkToFit="1"/>
    </xf>
    <xf numFmtId="178" fontId="10" fillId="9" borderId="80" xfId="0" applyNumberFormat="1" applyFont="1" applyFill="1" applyBorder="1" applyAlignment="1">
      <alignment horizontal="right" vertical="center" shrinkToFit="1"/>
    </xf>
    <xf numFmtId="178" fontId="10" fillId="9" borderId="128" xfId="0" applyNumberFormat="1" applyFont="1" applyFill="1" applyBorder="1" applyAlignment="1">
      <alignment horizontal="right" vertical="center" shrinkToFit="1"/>
    </xf>
    <xf numFmtId="178" fontId="10" fillId="9" borderId="137" xfId="0" applyNumberFormat="1" applyFont="1" applyFill="1" applyBorder="1" applyAlignment="1">
      <alignment horizontal="right" vertical="center" shrinkToFit="1"/>
    </xf>
    <xf numFmtId="178" fontId="10" fillId="9" borderId="79" xfId="0" applyNumberFormat="1" applyFont="1" applyFill="1" applyBorder="1" applyAlignment="1">
      <alignment horizontal="right" vertical="center" shrinkToFit="1"/>
    </xf>
    <xf numFmtId="178" fontId="10" fillId="9" borderId="47" xfId="0" applyNumberFormat="1" applyFont="1" applyFill="1" applyBorder="1" applyAlignment="1">
      <alignment horizontal="right" vertical="center" shrinkToFit="1"/>
    </xf>
    <xf numFmtId="178" fontId="10" fillId="9" borderId="123" xfId="0" applyNumberFormat="1" applyFont="1" applyFill="1" applyBorder="1" applyAlignment="1">
      <alignment horizontal="right" vertical="center" shrinkToFit="1"/>
    </xf>
    <xf numFmtId="178" fontId="10" fillId="9" borderId="94" xfId="0" applyNumberFormat="1" applyFont="1" applyFill="1" applyBorder="1" applyAlignment="1">
      <alignment horizontal="right" vertical="center" shrinkToFit="1"/>
    </xf>
    <xf numFmtId="178" fontId="10" fillId="9" borderId="129" xfId="0" applyNumberFormat="1" applyFont="1" applyFill="1" applyBorder="1" applyAlignment="1">
      <alignment horizontal="right" vertical="center" shrinkToFit="1"/>
    </xf>
    <xf numFmtId="178" fontId="10" fillId="9" borderId="118" xfId="0" applyNumberFormat="1" applyFont="1" applyFill="1" applyBorder="1" applyAlignment="1">
      <alignment horizontal="right" vertical="center" shrinkToFit="1"/>
    </xf>
    <xf numFmtId="178" fontId="10" fillId="9" borderId="140" xfId="0" applyNumberFormat="1" applyFont="1" applyFill="1" applyBorder="1" applyAlignment="1">
      <alignment horizontal="right" vertical="center" shrinkToFit="1"/>
    </xf>
    <xf numFmtId="178" fontId="10" fillId="9" borderId="120" xfId="0" applyNumberFormat="1" applyFont="1" applyFill="1" applyBorder="1" applyAlignment="1">
      <alignment horizontal="right" vertical="center" shrinkToFit="1"/>
    </xf>
    <xf numFmtId="178" fontId="10" fillId="9" borderId="93" xfId="0" applyNumberFormat="1" applyFont="1" applyFill="1" applyBorder="1" applyAlignment="1">
      <alignment horizontal="right" vertical="center" shrinkToFit="1"/>
    </xf>
    <xf numFmtId="178" fontId="10" fillId="9" borderId="138" xfId="0" applyNumberFormat="1" applyFont="1" applyFill="1" applyBorder="1" applyAlignment="1">
      <alignment horizontal="right" vertical="center" shrinkToFit="1"/>
    </xf>
    <xf numFmtId="178" fontId="10" fillId="9" borderId="119" xfId="0" applyNumberFormat="1" applyFont="1" applyFill="1" applyBorder="1" applyAlignment="1">
      <alignment horizontal="right" vertical="center" shrinkToFit="1"/>
    </xf>
    <xf numFmtId="178" fontId="10" fillId="9" borderId="117" xfId="0" applyNumberFormat="1" applyFont="1" applyFill="1" applyBorder="1" applyAlignment="1">
      <alignment horizontal="right" vertical="center" shrinkToFit="1"/>
    </xf>
    <xf numFmtId="178" fontId="10" fillId="9" borderId="124" xfId="0" applyNumberFormat="1" applyFont="1" applyFill="1" applyBorder="1" applyAlignment="1">
      <alignment horizontal="right" vertical="center" shrinkToFit="1"/>
    </xf>
    <xf numFmtId="178" fontId="72" fillId="4" borderId="38" xfId="0" applyNumberFormat="1" applyFont="1" applyFill="1" applyBorder="1">
      <alignment vertical="center"/>
    </xf>
    <xf numFmtId="178" fontId="10" fillId="4" borderId="48" xfId="0" applyNumberFormat="1" applyFont="1" applyFill="1" applyBorder="1" applyAlignment="1">
      <alignment horizontal="center" vertical="center"/>
    </xf>
    <xf numFmtId="178" fontId="11" fillId="4" borderId="48" xfId="0" applyNumberFormat="1" applyFont="1" applyFill="1" applyBorder="1" applyAlignment="1">
      <alignment horizontal="center" vertical="center"/>
    </xf>
    <xf numFmtId="178" fontId="11" fillId="4" borderId="67" xfId="0" applyNumberFormat="1" applyFont="1" applyFill="1" applyBorder="1" applyAlignment="1">
      <alignment horizontal="center" vertical="center"/>
    </xf>
    <xf numFmtId="178" fontId="10" fillId="4" borderId="71" xfId="0" applyNumberFormat="1" applyFont="1" applyFill="1" applyBorder="1" applyAlignment="1">
      <alignment horizontal="center" vertical="center" shrinkToFit="1"/>
    </xf>
    <xf numFmtId="178" fontId="10" fillId="4" borderId="68" xfId="0" applyNumberFormat="1" applyFont="1" applyFill="1" applyBorder="1" applyAlignment="1">
      <alignment vertical="center" shrinkToFit="1"/>
    </xf>
    <xf numFmtId="178" fontId="10" fillId="4" borderId="68" xfId="0" applyNumberFormat="1" applyFont="1" applyFill="1" applyBorder="1" applyAlignment="1">
      <alignment horizontal="center" vertical="center" shrinkToFit="1"/>
    </xf>
    <xf numFmtId="178" fontId="10" fillId="3" borderId="38" xfId="0" applyNumberFormat="1" applyFont="1" applyFill="1" applyBorder="1" applyAlignment="1">
      <alignment horizontal="right" vertical="center" shrinkToFit="1"/>
    </xf>
    <xf numFmtId="178" fontId="10" fillId="3" borderId="38" xfId="0" applyNumberFormat="1" applyFont="1" applyFill="1" applyBorder="1" applyAlignment="1">
      <alignment vertical="center" shrinkToFit="1"/>
    </xf>
    <xf numFmtId="178" fontId="10" fillId="3" borderId="48" xfId="0" applyNumberFormat="1" applyFont="1" applyFill="1" applyBorder="1" applyAlignment="1">
      <alignment vertical="center" shrinkToFit="1"/>
    </xf>
    <xf numFmtId="178" fontId="10" fillId="9" borderId="67" xfId="0" applyNumberFormat="1" applyFont="1" applyFill="1" applyBorder="1" applyAlignment="1">
      <alignment vertical="center" shrinkToFit="1"/>
    </xf>
    <xf numFmtId="178" fontId="72" fillId="4" borderId="82" xfId="0" applyNumberFormat="1" applyFont="1" applyFill="1" applyBorder="1">
      <alignment vertical="center"/>
    </xf>
    <xf numFmtId="178" fontId="10" fillId="4" borderId="74" xfId="0" applyNumberFormat="1" applyFont="1" applyFill="1" applyBorder="1" applyAlignment="1">
      <alignment horizontal="center" vertical="center"/>
    </xf>
    <xf numFmtId="178" fontId="11" fillId="4" borderId="74" xfId="0" applyNumberFormat="1" applyFont="1" applyFill="1" applyBorder="1" applyAlignment="1">
      <alignment horizontal="center" vertical="center"/>
    </xf>
    <xf numFmtId="178" fontId="11" fillId="4" borderId="85" xfId="0" applyNumberFormat="1" applyFont="1" applyFill="1" applyBorder="1" applyAlignment="1">
      <alignment horizontal="center" vertical="center"/>
    </xf>
    <xf numFmtId="178" fontId="10" fillId="4" borderId="90" xfId="0" applyNumberFormat="1" applyFont="1" applyFill="1" applyBorder="1" applyAlignment="1">
      <alignment horizontal="center" vertical="center" shrinkToFit="1"/>
    </xf>
    <xf numFmtId="184" fontId="10" fillId="4" borderId="44" xfId="0" applyNumberFormat="1" applyFont="1" applyFill="1" applyBorder="1" applyAlignment="1">
      <alignment horizontal="center" vertical="center" shrinkToFit="1"/>
    </xf>
  </cellXfs>
  <cellStyles count="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s>
  <dxfs count="1">
    <dxf>
      <font>
        <color rgb="FF9C0006"/>
      </font>
      <fill>
        <patternFill>
          <bgColor rgb="FFFFC7CE"/>
        </patternFill>
      </fill>
    </dxf>
  </dxfs>
  <tableStyles count="0" defaultTableStyle="TableStyleMedium2" defaultPivotStyle="PivotStyleLight16"/>
  <colors>
    <mruColors>
      <color rgb="FFFEE6E6"/>
      <color rgb="FFFFFFCC"/>
      <color rgb="FFFAACF6"/>
      <color rgb="FFFCF5E4"/>
      <color rgb="FFFFCCCC"/>
      <color rgb="FFCCFF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6</xdr:row>
      <xdr:rowOff>152400</xdr:rowOff>
    </xdr:from>
    <xdr:ext cx="184731" cy="264560"/>
    <xdr:sp macro="" textlink="">
      <xdr:nvSpPr>
        <xdr:cNvPr id="2" name="テキスト ボックス 1">
          <a:extLst>
            <a:ext uri="{FF2B5EF4-FFF2-40B4-BE49-F238E27FC236}">
              <a16:creationId xmlns:a16="http://schemas.microsoft.com/office/drawing/2014/main" id="{DD81E8A1-72CF-4DBE-A6E0-F3B8AC56C089}"/>
            </a:ext>
          </a:extLst>
        </xdr:cNvPr>
        <xdr:cNvSpPr txBox="1"/>
      </xdr:nvSpPr>
      <xdr:spPr>
        <a:xfrm>
          <a:off x="0" y="160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lumMod val="75000"/>
          </a:sysClr>
        </a:solidFill>
        <a:ln w="38100" cap="flat" cmpd="sng" algn="ctr">
          <a:solidFill>
            <a:srgbClr val="5B9BD5">
              <a:shade val="50000"/>
            </a:srgbClr>
          </a:solidFill>
          <a:prstDash val="solid"/>
          <a:miter lim="800000"/>
        </a:ln>
        <a:effectLst/>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marL="0" marR="0" indent="0" algn="l" defTabSz="914400" eaLnBrk="1" fontAlgn="auto" latinLnBrk="0" hangingPunct="1">
          <a:lnSpc>
            <a:spcPct val="100000"/>
          </a:lnSpc>
          <a:spcBef>
            <a:spcPts val="0"/>
          </a:spcBef>
          <a:spcAft>
            <a:spcPts val="0"/>
          </a:spcAft>
          <a:buClrTx/>
          <a:buSzTx/>
          <a:buFontTx/>
          <a:buNone/>
          <a:tabLst/>
          <a:defRPr kumimoji="1"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defRPr>
        </a:defPPr>
      </a:lst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6"/>
  <sheetViews>
    <sheetView view="pageBreakPreview" zoomScaleNormal="100" zoomScaleSheetLayoutView="100" workbookViewId="0">
      <selection activeCell="I11" sqref="I11"/>
    </sheetView>
  </sheetViews>
  <sheetFormatPr defaultColWidth="9" defaultRowHeight="20.25" customHeight="1"/>
  <cols>
    <col min="1" max="1" width="5.7265625" style="503" customWidth="1"/>
    <col min="2" max="2" width="6.36328125" style="503" customWidth="1"/>
    <col min="3" max="16384" width="9" style="503"/>
  </cols>
  <sheetData>
    <row r="1" spans="1:3" ht="27.75" customHeight="1">
      <c r="B1" s="504" t="s">
        <v>416</v>
      </c>
    </row>
    <row r="3" spans="1:3" ht="20.25" customHeight="1">
      <c r="A3" s="505" t="s">
        <v>417</v>
      </c>
      <c r="B3" s="503" t="s">
        <v>418</v>
      </c>
    </row>
    <row r="4" spans="1:3" ht="20.25" customHeight="1">
      <c r="A4" s="505"/>
    </row>
    <row r="5" spans="1:3" ht="20.25" customHeight="1">
      <c r="A5" s="505" t="s">
        <v>419</v>
      </c>
      <c r="B5" s="503" t="s">
        <v>420</v>
      </c>
    </row>
    <row r="6" spans="1:3" ht="20.25" customHeight="1">
      <c r="A6" s="505"/>
    </row>
    <row r="7" spans="1:3" ht="20.25" customHeight="1">
      <c r="A7" s="505" t="s">
        <v>421</v>
      </c>
      <c r="B7" s="506" t="s">
        <v>422</v>
      </c>
    </row>
    <row r="8" spans="1:3" ht="20.25" customHeight="1">
      <c r="A8" s="505"/>
      <c r="B8" s="506" t="s">
        <v>423</v>
      </c>
    </row>
    <row r="9" spans="1:3" ht="20.25" customHeight="1">
      <c r="A9" s="505"/>
    </row>
    <row r="10" spans="1:3" ht="20.25" customHeight="1">
      <c r="A10" s="505" t="s">
        <v>424</v>
      </c>
    </row>
    <row r="11" spans="1:3" ht="20.25" customHeight="1">
      <c r="A11" s="505" t="s">
        <v>419</v>
      </c>
      <c r="B11" s="507"/>
      <c r="C11" s="503" t="s">
        <v>425</v>
      </c>
    </row>
    <row r="12" spans="1:3" ht="20.25" customHeight="1">
      <c r="B12" s="538"/>
      <c r="C12" s="508" t="s">
        <v>426</v>
      </c>
    </row>
    <row r="13" spans="1:3" ht="20.25" customHeight="1">
      <c r="B13" s="509"/>
      <c r="C13" s="503" t="s">
        <v>427</v>
      </c>
    </row>
    <row r="16" spans="1:3" ht="20.25" customHeight="1">
      <c r="A16" s="503" t="s">
        <v>428</v>
      </c>
    </row>
    <row r="17" spans="1:4" ht="20.25" customHeight="1">
      <c r="A17" s="505" t="s">
        <v>421</v>
      </c>
      <c r="B17" s="503" t="s">
        <v>261</v>
      </c>
      <c r="C17" s="510"/>
      <c r="D17" s="503" t="s">
        <v>429</v>
      </c>
    </row>
    <row r="18" spans="1:4" ht="20.25" customHeight="1">
      <c r="A18" s="505"/>
      <c r="B18" s="503" t="s">
        <v>430</v>
      </c>
    </row>
    <row r="20" spans="1:4" ht="20.25" customHeight="1">
      <c r="A20" s="505" t="s">
        <v>431</v>
      </c>
      <c r="B20" s="503" t="s">
        <v>432</v>
      </c>
    </row>
    <row r="21" spans="1:4" ht="20.25" customHeight="1">
      <c r="A21" s="505"/>
      <c r="B21" s="503" t="s">
        <v>433</v>
      </c>
    </row>
    <row r="23" spans="1:4" ht="20.25" customHeight="1">
      <c r="A23" s="505" t="s">
        <v>434</v>
      </c>
      <c r="B23" s="503" t="s">
        <v>435</v>
      </c>
    </row>
    <row r="25" spans="1:4" ht="20.25" customHeight="1">
      <c r="A25" s="505" t="s">
        <v>436</v>
      </c>
      <c r="B25" s="503" t="s">
        <v>437</v>
      </c>
    </row>
    <row r="26" spans="1:4" ht="20.25" customHeight="1">
      <c r="A26" s="505"/>
    </row>
    <row r="27" spans="1:4" ht="20.25" customHeight="1">
      <c r="A27" s="505"/>
    </row>
    <row r="29" spans="1:4" ht="20.25" customHeight="1">
      <c r="A29" s="503" t="s">
        <v>438</v>
      </c>
    </row>
    <row r="30" spans="1:4" ht="20.25" customHeight="1">
      <c r="A30" s="505" t="s">
        <v>439</v>
      </c>
      <c r="B30" s="503" t="s">
        <v>440</v>
      </c>
    </row>
    <row r="31" spans="1:4" ht="20.25" customHeight="1">
      <c r="B31" s="503" t="s">
        <v>441</v>
      </c>
    </row>
    <row r="32" spans="1:4" ht="20.25" customHeight="1">
      <c r="B32" s="503" t="s">
        <v>442</v>
      </c>
    </row>
    <row r="35" spans="1:2" ht="20.25" customHeight="1">
      <c r="A35" s="503" t="s">
        <v>443</v>
      </c>
    </row>
    <row r="36" spans="1:2" ht="20.25" customHeight="1">
      <c r="A36" s="505" t="s">
        <v>444</v>
      </c>
      <c r="B36" s="503" t="s">
        <v>445</v>
      </c>
    </row>
    <row r="39" spans="1:2" ht="20.25" customHeight="1">
      <c r="A39" s="503" t="s">
        <v>446</v>
      </c>
    </row>
    <row r="40" spans="1:2" ht="20.25" customHeight="1">
      <c r="A40" s="505" t="s">
        <v>447</v>
      </c>
      <c r="B40" s="505" t="s">
        <v>448</v>
      </c>
    </row>
    <row r="41" spans="1:2" ht="20.25" customHeight="1">
      <c r="B41" s="503" t="s">
        <v>449</v>
      </c>
    </row>
    <row r="44" spans="1:2" ht="20.25" customHeight="1">
      <c r="A44" s="503" t="s">
        <v>450</v>
      </c>
    </row>
    <row r="45" spans="1:2" ht="20.25" customHeight="1">
      <c r="A45" s="505" t="s">
        <v>451</v>
      </c>
      <c r="B45" s="503" t="s">
        <v>452</v>
      </c>
    </row>
    <row r="46" spans="1:2" ht="20.25" customHeight="1">
      <c r="B46" s="503" t="s">
        <v>453</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EE6E6"/>
  </sheetPr>
  <dimension ref="B1:DR250"/>
  <sheetViews>
    <sheetView zoomScaleNormal="100" workbookViewId="0">
      <pane xSplit="4" ySplit="13" topLeftCell="E32" activePane="bottomRight" state="frozen"/>
      <selection pane="topRight" activeCell="E1" sqref="E1"/>
      <selection pane="bottomLeft" activeCell="A14" sqref="A14"/>
      <selection pane="bottomRight" activeCell="G7" sqref="G7"/>
    </sheetView>
  </sheetViews>
  <sheetFormatPr defaultColWidth="8.90625" defaultRowHeight="14"/>
  <cols>
    <col min="1" max="1" width="0.90625" style="4" customWidth="1"/>
    <col min="2" max="2" width="21.08984375" style="4" customWidth="1"/>
    <col min="3" max="3" width="29.453125" style="4" customWidth="1"/>
    <col min="4" max="4" width="9.453125" style="4" bestFit="1" customWidth="1"/>
    <col min="5" max="5" width="15.08984375" style="13" bestFit="1" customWidth="1"/>
    <col min="6" max="6" width="9.08984375" style="4" bestFit="1" customWidth="1"/>
    <col min="7" max="13" width="13.453125" style="4" customWidth="1"/>
    <col min="14" max="14" width="1.6328125" style="4" customWidth="1"/>
    <col min="15" max="16384" width="8.90625" style="4"/>
  </cols>
  <sheetData>
    <row r="1" spans="2:122" s="1" customFormat="1" ht="15">
      <c r="B1" s="204" t="s">
        <v>103</v>
      </c>
      <c r="E1" s="3"/>
      <c r="H1" s="2"/>
      <c r="I1" s="2"/>
      <c r="J1" s="2"/>
      <c r="K1" s="2"/>
      <c r="L1" s="2"/>
      <c r="M1" s="2"/>
      <c r="N1" s="2"/>
      <c r="O1" s="2"/>
      <c r="P1" s="2"/>
      <c r="Q1" s="2"/>
      <c r="R1" s="2"/>
      <c r="S1" s="2"/>
      <c r="T1" s="2"/>
      <c r="U1" s="2"/>
      <c r="V1" s="2"/>
      <c r="W1" s="2"/>
      <c r="X1" s="2"/>
      <c r="Y1" s="2"/>
      <c r="Z1" s="2"/>
      <c r="AA1" s="2"/>
      <c r="AB1" s="2"/>
      <c r="AC1" s="2"/>
      <c r="AG1" s="2"/>
      <c r="AH1" s="2"/>
      <c r="AN1" s="2"/>
      <c r="AO1" s="2"/>
      <c r="AU1" s="2"/>
      <c r="AV1" s="2"/>
      <c r="BB1" s="2"/>
      <c r="BC1" s="2"/>
      <c r="BH1" s="2"/>
      <c r="BI1" s="2"/>
      <c r="BO1" s="2"/>
      <c r="BP1" s="2"/>
      <c r="BV1" s="2"/>
      <c r="BW1" s="2"/>
      <c r="CC1" s="2"/>
      <c r="CD1" s="2"/>
      <c r="CJ1" s="2"/>
      <c r="CK1" s="2"/>
      <c r="CQ1" s="2"/>
      <c r="CR1" s="2"/>
      <c r="CX1" s="2"/>
      <c r="CY1" s="2"/>
      <c r="DD1" s="2"/>
      <c r="DE1" s="2"/>
      <c r="DJ1" s="2"/>
      <c r="DK1" s="2"/>
      <c r="DQ1" s="2"/>
      <c r="DR1" s="2"/>
    </row>
    <row r="2" spans="2:122" s="1" customFormat="1" ht="6" customHeight="1">
      <c r="E2" s="3"/>
      <c r="H2" s="2"/>
      <c r="I2" s="2"/>
      <c r="J2" s="2"/>
      <c r="K2" s="2"/>
      <c r="L2" s="2"/>
      <c r="M2" s="2"/>
      <c r="N2" s="2"/>
      <c r="O2" s="2"/>
      <c r="P2" s="2"/>
      <c r="Q2" s="2"/>
      <c r="R2" s="2"/>
      <c r="S2" s="2"/>
      <c r="T2" s="2"/>
      <c r="U2" s="2"/>
      <c r="V2" s="2"/>
      <c r="W2" s="2"/>
      <c r="X2" s="2"/>
      <c r="Y2" s="2"/>
      <c r="Z2" s="2"/>
      <c r="AA2" s="2"/>
      <c r="AB2" s="2"/>
      <c r="AC2" s="2"/>
      <c r="AG2" s="2"/>
      <c r="AH2" s="2"/>
      <c r="AN2" s="2"/>
      <c r="AO2" s="2"/>
      <c r="AU2" s="2"/>
      <c r="AV2" s="2"/>
      <c r="BB2" s="2"/>
      <c r="BC2" s="2"/>
      <c r="BH2" s="2"/>
      <c r="BI2" s="2"/>
      <c r="BO2" s="2"/>
      <c r="BP2" s="2"/>
      <c r="BV2" s="2"/>
      <c r="BW2" s="2"/>
      <c r="CC2" s="2"/>
      <c r="CD2" s="2"/>
      <c r="CJ2" s="2"/>
      <c r="CK2" s="2"/>
      <c r="CQ2" s="2"/>
      <c r="CR2" s="2"/>
      <c r="CX2" s="2"/>
      <c r="CY2" s="2"/>
      <c r="DD2" s="2"/>
      <c r="DE2" s="2"/>
      <c r="DJ2" s="2"/>
      <c r="DK2" s="2"/>
      <c r="DQ2" s="2"/>
      <c r="DR2" s="2"/>
    </row>
    <row r="3" spans="2:122" s="1" customFormat="1" ht="15">
      <c r="B3" s="183" t="s">
        <v>111</v>
      </c>
      <c r="C3" s="184"/>
      <c r="D3" s="184"/>
      <c r="E3" s="200"/>
      <c r="G3" s="558">
        <f>'（①本体）入力画面'!I5</f>
        <v>7</v>
      </c>
      <c r="H3" s="559"/>
      <c r="I3" s="560">
        <f>'（①本体）入力画面'!J5</f>
        <v>2</v>
      </c>
      <c r="J3" s="561"/>
      <c r="K3" s="2"/>
      <c r="L3" s="2"/>
      <c r="M3" s="2"/>
      <c r="N3" s="2"/>
      <c r="O3" s="2"/>
      <c r="P3" s="2"/>
      <c r="Q3" s="2"/>
      <c r="R3" s="2"/>
      <c r="S3" s="2"/>
      <c r="T3" s="2"/>
      <c r="U3" s="2"/>
      <c r="V3" s="2"/>
      <c r="W3" s="2"/>
      <c r="X3" s="2"/>
      <c r="Y3" s="2"/>
      <c r="Z3" s="2"/>
      <c r="AA3" s="2"/>
      <c r="AB3" s="2"/>
      <c r="AC3" s="2"/>
      <c r="AG3" s="2"/>
      <c r="AH3" s="2"/>
      <c r="AN3" s="2"/>
      <c r="AO3" s="2"/>
      <c r="AU3" s="2"/>
      <c r="AV3" s="2"/>
      <c r="BB3" s="2"/>
      <c r="BC3" s="2"/>
      <c r="BH3" s="2"/>
      <c r="BI3" s="2"/>
      <c r="BO3" s="2"/>
      <c r="BP3" s="2"/>
      <c r="BV3" s="2"/>
      <c r="BW3" s="2"/>
      <c r="CC3" s="2"/>
      <c r="CD3" s="2"/>
      <c r="CJ3" s="2"/>
      <c r="CK3" s="2"/>
      <c r="CQ3" s="2"/>
      <c r="CR3" s="2"/>
      <c r="CX3" s="2"/>
      <c r="CY3" s="2"/>
      <c r="DD3" s="2"/>
      <c r="DE3" s="2"/>
      <c r="DJ3" s="2"/>
      <c r="DK3" s="2"/>
      <c r="DQ3" s="2"/>
      <c r="DR3" s="2"/>
    </row>
    <row r="4" spans="2:122" s="1" customFormat="1" ht="15">
      <c r="B4" s="183" t="s">
        <v>112</v>
      </c>
      <c r="C4" s="184"/>
      <c r="D4" s="184"/>
      <c r="E4" s="200"/>
      <c r="H4" s="2"/>
      <c r="I4" s="2"/>
      <c r="J4" s="2"/>
      <c r="K4" s="2"/>
      <c r="L4" s="2"/>
      <c r="M4" s="2"/>
      <c r="N4" s="2"/>
      <c r="O4" s="2"/>
      <c r="P4" s="2"/>
      <c r="Q4" s="2"/>
      <c r="R4" s="2"/>
      <c r="S4" s="2"/>
      <c r="T4" s="2"/>
      <c r="U4" s="2"/>
      <c r="V4" s="2"/>
      <c r="W4" s="2"/>
      <c r="X4" s="2"/>
      <c r="Y4" s="2"/>
      <c r="Z4" s="2"/>
      <c r="AA4" s="2"/>
      <c r="AB4" s="2"/>
      <c r="AC4" s="2"/>
      <c r="AG4" s="2"/>
      <c r="AH4" s="2"/>
      <c r="AN4" s="2"/>
      <c r="AO4" s="2"/>
      <c r="AU4" s="2"/>
      <c r="AV4" s="2"/>
      <c r="BB4" s="2"/>
      <c r="BC4" s="2"/>
      <c r="BH4" s="2"/>
      <c r="BI4" s="2"/>
      <c r="BO4" s="2"/>
      <c r="BP4" s="2"/>
      <c r="BV4" s="2"/>
      <c r="BW4" s="2"/>
      <c r="CC4" s="2"/>
      <c r="CD4" s="2"/>
      <c r="CJ4" s="2"/>
      <c r="CK4" s="2"/>
      <c r="CQ4" s="2"/>
      <c r="CR4" s="2"/>
      <c r="CX4" s="2"/>
      <c r="CY4" s="2"/>
      <c r="DD4" s="2"/>
      <c r="DE4" s="2"/>
      <c r="DJ4" s="2"/>
      <c r="DK4" s="2"/>
      <c r="DQ4" s="2"/>
      <c r="DR4" s="2"/>
    </row>
    <row r="5" spans="2:122" s="1" customFormat="1" ht="12.5">
      <c r="E5" s="3"/>
      <c r="K5" s="3"/>
      <c r="L5" s="3"/>
    </row>
    <row r="6" spans="2:122" s="1" customFormat="1" ht="15.75" customHeight="1">
      <c r="B6" s="205" t="s">
        <v>104</v>
      </c>
      <c r="C6" s="562" t="s">
        <v>105</v>
      </c>
      <c r="D6" s="562"/>
      <c r="E6" s="562"/>
      <c r="F6" s="562"/>
      <c r="G6" s="3"/>
    </row>
    <row r="7" spans="2:122" s="1" customFormat="1" ht="18.75" customHeight="1">
      <c r="B7" s="512" t="str">
        <f>'（①本体）入力画面'!I7</f>
        <v>群馬県</v>
      </c>
      <c r="C7" s="563" t="str">
        <f>'（①本体）入力画面'!K7</f>
        <v>前橋市果樹産地協議会</v>
      </c>
      <c r="D7" s="563"/>
      <c r="E7" s="563"/>
      <c r="F7" s="563"/>
      <c r="G7" s="3"/>
    </row>
    <row r="9" spans="2:122">
      <c r="B9" s="4" t="s">
        <v>6</v>
      </c>
    </row>
    <row r="10" spans="2:122" ht="18" customHeight="1">
      <c r="B10" s="564"/>
      <c r="C10" s="564"/>
      <c r="D10" s="187"/>
      <c r="E10" s="187"/>
      <c r="F10" s="565" t="s">
        <v>7</v>
      </c>
      <c r="G10" s="568" t="s">
        <v>8</v>
      </c>
      <c r="H10" s="568" t="s">
        <v>9</v>
      </c>
      <c r="I10" s="551" t="s">
        <v>10</v>
      </c>
      <c r="J10" s="568"/>
      <c r="K10" s="569"/>
      <c r="L10" s="568" t="s">
        <v>11</v>
      </c>
      <c r="M10" s="568"/>
    </row>
    <row r="11" spans="2:122">
      <c r="B11" s="564"/>
      <c r="C11" s="564"/>
      <c r="D11" s="188"/>
      <c r="E11" s="188"/>
      <c r="F11" s="566"/>
      <c r="G11" s="551"/>
      <c r="H11" s="551"/>
      <c r="I11" s="5"/>
      <c r="J11" s="6" t="s">
        <v>12</v>
      </c>
      <c r="K11" s="7" t="s">
        <v>13</v>
      </c>
      <c r="L11" s="6" t="s">
        <v>0</v>
      </c>
      <c r="M11" s="8" t="s">
        <v>1</v>
      </c>
    </row>
    <row r="12" spans="2:122">
      <c r="B12" s="564"/>
      <c r="C12" s="564"/>
      <c r="D12" s="189"/>
      <c r="E12" s="189"/>
      <c r="F12" s="567"/>
      <c r="G12" s="9" t="s">
        <v>14</v>
      </c>
      <c r="H12" s="9" t="s">
        <v>15</v>
      </c>
      <c r="I12" s="9" t="s">
        <v>15</v>
      </c>
      <c r="J12" s="10" t="s">
        <v>16</v>
      </c>
      <c r="K12" s="11" t="s">
        <v>16</v>
      </c>
      <c r="L12" s="12" t="s">
        <v>17</v>
      </c>
      <c r="M12" s="12" t="s">
        <v>17</v>
      </c>
    </row>
    <row r="13" spans="2:122">
      <c r="B13" s="14"/>
      <c r="C13" s="187"/>
      <c r="D13" s="188"/>
      <c r="E13" s="189"/>
      <c r="F13" s="190"/>
      <c r="G13" s="15"/>
      <c r="H13" s="15"/>
      <c r="I13" s="15"/>
      <c r="J13" s="16"/>
      <c r="K13" s="17"/>
      <c r="L13" s="18"/>
      <c r="M13" s="18"/>
    </row>
    <row r="14" spans="2:122" ht="19.399999999999999" customHeight="1">
      <c r="B14" s="575" t="s">
        <v>113</v>
      </c>
      <c r="C14" s="554" t="s">
        <v>114</v>
      </c>
      <c r="D14" s="551" t="s">
        <v>83</v>
      </c>
      <c r="E14" s="193" t="s">
        <v>84</v>
      </c>
      <c r="F14" s="206">
        <f>+'（①本体）入力画面'!Y37</f>
        <v>1</v>
      </c>
      <c r="G14" s="206">
        <f>+'（①本体）入力画面'!Z37</f>
        <v>1080</v>
      </c>
      <c r="H14" s="206">
        <f>+'（①本体）入力画面'!AA37</f>
        <v>356400</v>
      </c>
      <c r="I14" s="206">
        <f>+'（①本体）入力画面'!AB37</f>
        <v>356400</v>
      </c>
      <c r="J14" s="206">
        <f>+'（①本体）入力画面'!AC37</f>
        <v>356400</v>
      </c>
      <c r="K14" s="206">
        <f>+'（①本体）入力画面'!AD37</f>
        <v>0</v>
      </c>
      <c r="L14" s="207">
        <f>+'（①本体）入力画面'!JG37</f>
        <v>0</v>
      </c>
      <c r="M14" s="207">
        <f>+'（①本体）入力画面'!JH37</f>
        <v>0</v>
      </c>
    </row>
    <row r="15" spans="2:122" ht="19.399999999999999" customHeight="1">
      <c r="B15" s="576"/>
      <c r="C15" s="552"/>
      <c r="D15" s="552"/>
      <c r="E15" s="194" t="s">
        <v>85</v>
      </c>
      <c r="F15" s="208">
        <f ca="1">+'（①本体）入力画面'!Y38</f>
        <v>1</v>
      </c>
      <c r="G15" s="208">
        <f ca="1">+'（①本体）入力画面'!Z38</f>
        <v>1080</v>
      </c>
      <c r="H15" s="208">
        <f ca="1">+'（①本体）入力画面'!AA38</f>
        <v>356400</v>
      </c>
      <c r="I15" s="208">
        <f ca="1">+'（①本体）入力画面'!AB38</f>
        <v>356400</v>
      </c>
      <c r="J15" s="208">
        <f ca="1">+'（①本体）入力画面'!AC38</f>
        <v>356400</v>
      </c>
      <c r="K15" s="209">
        <f ca="1">+'（①本体）入力画面'!AD38</f>
        <v>0</v>
      </c>
      <c r="L15" s="210">
        <f ca="1">+'（①本体）入力画面'!JG38</f>
        <v>0</v>
      </c>
      <c r="M15" s="210">
        <f ca="1">+'（①本体）入力画面'!JH38</f>
        <v>0</v>
      </c>
    </row>
    <row r="16" spans="2:122" ht="19.399999999999999" customHeight="1">
      <c r="B16" s="576"/>
      <c r="C16" s="552"/>
      <c r="D16" s="552"/>
      <c r="E16" s="195" t="s">
        <v>86</v>
      </c>
      <c r="F16" s="211">
        <f ca="1">+'（①本体）入力画面'!Y39</f>
        <v>0</v>
      </c>
      <c r="G16" s="211">
        <f ca="1">+'（①本体）入力画面'!Z39</f>
        <v>0</v>
      </c>
      <c r="H16" s="211">
        <f ca="1">+'（①本体）入力画面'!AA39</f>
        <v>0</v>
      </c>
      <c r="I16" s="211">
        <f ca="1">+'（①本体）入力画面'!AB39</f>
        <v>0</v>
      </c>
      <c r="J16" s="211">
        <f ca="1">+'（①本体）入力画面'!AC39</f>
        <v>0</v>
      </c>
      <c r="K16" s="212">
        <f ca="1">+'（①本体）入力画面'!AD39</f>
        <v>0</v>
      </c>
      <c r="L16" s="213">
        <f ca="1">+'（①本体）入力画面'!JG39</f>
        <v>0</v>
      </c>
      <c r="M16" s="213">
        <f ca="1">+'（①本体）入力画面'!JH39</f>
        <v>0</v>
      </c>
    </row>
    <row r="17" spans="2:13" ht="19.399999999999999" customHeight="1">
      <c r="B17" s="576"/>
      <c r="C17" s="552"/>
      <c r="D17" s="553"/>
      <c r="E17" s="196" t="s">
        <v>87</v>
      </c>
      <c r="F17" s="214">
        <f ca="1">+'（①本体）入力画面'!Y40</f>
        <v>0</v>
      </c>
      <c r="G17" s="214">
        <f ca="1">+'（①本体）入力画面'!Z40</f>
        <v>0</v>
      </c>
      <c r="H17" s="214">
        <f ca="1">+'（①本体）入力画面'!AA40</f>
        <v>0</v>
      </c>
      <c r="I17" s="214">
        <f ca="1">+'（①本体）入力画面'!AB40</f>
        <v>0</v>
      </c>
      <c r="J17" s="214">
        <f ca="1">+'（①本体）入力画面'!AC40</f>
        <v>0</v>
      </c>
      <c r="K17" s="215">
        <f ca="1">+'（①本体）入力画面'!AD40</f>
        <v>0</v>
      </c>
      <c r="L17" s="216">
        <f ca="1">+'（①本体）入力画面'!JG40</f>
        <v>0</v>
      </c>
      <c r="M17" s="216">
        <f ca="1">+'（①本体）入力画面'!JH40</f>
        <v>0</v>
      </c>
    </row>
    <row r="18" spans="2:13" ht="19.399999999999999" customHeight="1">
      <c r="B18" s="576"/>
      <c r="C18" s="552"/>
      <c r="D18" s="551" t="s">
        <v>18</v>
      </c>
      <c r="E18" s="193" t="s">
        <v>88</v>
      </c>
      <c r="F18" s="206">
        <f>+'（①本体）入力画面'!Y41</f>
        <v>10</v>
      </c>
      <c r="G18" s="206">
        <f>+'（①本体）入力画面'!Z41</f>
        <v>1080</v>
      </c>
      <c r="H18" s="206">
        <f>+'（①本体）入力画面'!AA41</f>
        <v>356400</v>
      </c>
      <c r="I18" s="206">
        <f>+'（①本体）入力画面'!AB41</f>
        <v>356400</v>
      </c>
      <c r="J18" s="206">
        <f>+'（①本体）入力画面'!AC41</f>
        <v>356400</v>
      </c>
      <c r="K18" s="206">
        <f>+'（①本体）入力画面'!AD41</f>
        <v>0</v>
      </c>
      <c r="L18" s="207">
        <f>+'（①本体）入力画面'!JG41</f>
        <v>0</v>
      </c>
      <c r="M18" s="207">
        <f>+'（①本体）入力画面'!JH41</f>
        <v>0</v>
      </c>
    </row>
    <row r="19" spans="2:13" ht="19.399999999999999" customHeight="1">
      <c r="B19" s="576"/>
      <c r="C19" s="552"/>
      <c r="D19" s="552"/>
      <c r="E19" s="194" t="s">
        <v>85</v>
      </c>
      <c r="F19" s="208">
        <f>+'（①本体）入力画面'!Y42</f>
        <v>1</v>
      </c>
      <c r="G19" s="208">
        <f>+'（①本体）入力画面'!Z42</f>
        <v>1080</v>
      </c>
      <c r="H19" s="208">
        <f>+'（①本体）入力画面'!AA42</f>
        <v>356400</v>
      </c>
      <c r="I19" s="208">
        <f>+'（①本体）入力画面'!AB42</f>
        <v>356400</v>
      </c>
      <c r="J19" s="208">
        <f>+'（①本体）入力画面'!AC42</f>
        <v>356400</v>
      </c>
      <c r="K19" s="209">
        <f>+'（①本体）入力画面'!AD42</f>
        <v>0</v>
      </c>
      <c r="L19" s="210">
        <f>+'（①本体）入力画面'!JG42</f>
        <v>0</v>
      </c>
      <c r="M19" s="210">
        <f>+'（①本体）入力画面'!JH42</f>
        <v>0</v>
      </c>
    </row>
    <row r="20" spans="2:13" ht="19.399999999999999" customHeight="1">
      <c r="B20" s="576"/>
      <c r="C20" s="553"/>
      <c r="D20" s="553"/>
      <c r="E20" s="196" t="s">
        <v>86</v>
      </c>
      <c r="F20" s="214">
        <f>+'（①本体）入力画面'!Y43</f>
        <v>0</v>
      </c>
      <c r="G20" s="214">
        <f>+'（①本体）入力画面'!Z43</f>
        <v>0</v>
      </c>
      <c r="H20" s="214">
        <f>+'（①本体）入力画面'!AA43</f>
        <v>0</v>
      </c>
      <c r="I20" s="214">
        <f>+'（①本体）入力画面'!AB43</f>
        <v>0</v>
      </c>
      <c r="J20" s="214">
        <f>+'（①本体）入力画面'!AC43</f>
        <v>0</v>
      </c>
      <c r="K20" s="215">
        <f>+'（①本体）入力画面'!AD43</f>
        <v>0</v>
      </c>
      <c r="L20" s="216">
        <f>+'（①本体）入力画面'!JG43</f>
        <v>0</v>
      </c>
      <c r="M20" s="216">
        <f>+'（①本体）入力画面'!JH43</f>
        <v>0</v>
      </c>
    </row>
    <row r="21" spans="2:13" ht="19.399999999999999" customHeight="1">
      <c r="B21" s="576"/>
      <c r="C21" s="271" t="s">
        <v>115</v>
      </c>
      <c r="D21" s="20"/>
      <c r="E21" s="20"/>
      <c r="F21" s="217"/>
      <c r="G21" s="217"/>
      <c r="H21" s="217"/>
      <c r="I21" s="217"/>
      <c r="J21" s="217"/>
      <c r="K21" s="218"/>
      <c r="L21" s="219"/>
      <c r="M21" s="219"/>
    </row>
    <row r="22" spans="2:13" ht="19.399999999999999" customHeight="1">
      <c r="B22" s="576"/>
      <c r="C22" s="554" t="s">
        <v>116</v>
      </c>
      <c r="D22" s="551" t="s">
        <v>83</v>
      </c>
      <c r="E22" s="193" t="s">
        <v>84</v>
      </c>
      <c r="F22" s="206">
        <f>+'（①本体）入力画面'!AG37</f>
        <v>1</v>
      </c>
      <c r="G22" s="206">
        <f>+'（①本体）入力画面'!AH37</f>
        <v>1080</v>
      </c>
      <c r="H22" s="206">
        <f>+'（①本体）入力画面'!AI37</f>
        <v>0</v>
      </c>
      <c r="I22" s="206">
        <f>+'（①本体）入力画面'!AJ37</f>
        <v>0</v>
      </c>
      <c r="J22" s="206">
        <f>+'（①本体）入力画面'!AK37</f>
        <v>0</v>
      </c>
      <c r="K22" s="220">
        <f>+'（①本体）入力画面'!AL37</f>
        <v>0</v>
      </c>
      <c r="L22" s="207">
        <f>+'（①本体）入力画面'!JJ37</f>
        <v>0</v>
      </c>
      <c r="M22" s="207">
        <f>+'（①本体）入力画面'!JK37</f>
        <v>0</v>
      </c>
    </row>
    <row r="23" spans="2:13" ht="19.399999999999999" customHeight="1">
      <c r="B23" s="576"/>
      <c r="C23" s="552"/>
      <c r="D23" s="552"/>
      <c r="E23" s="194" t="s">
        <v>85</v>
      </c>
      <c r="F23" s="208">
        <f ca="1">+'（①本体）入力画面'!AG38</f>
        <v>1</v>
      </c>
      <c r="G23" s="208">
        <f ca="1">+'（①本体）入力画面'!AH38</f>
        <v>1080</v>
      </c>
      <c r="H23" s="208">
        <f ca="1">+'（①本体）入力画面'!AI38</f>
        <v>0</v>
      </c>
      <c r="I23" s="208">
        <f ca="1">+'（①本体）入力画面'!AJ38</f>
        <v>0</v>
      </c>
      <c r="J23" s="208">
        <f ca="1">+'（①本体）入力画面'!AK38</f>
        <v>0</v>
      </c>
      <c r="K23" s="209">
        <f ca="1">+'（①本体）入力画面'!AL38</f>
        <v>0</v>
      </c>
      <c r="L23" s="210">
        <f ca="1">+'（①本体）入力画面'!JJ38</f>
        <v>0</v>
      </c>
      <c r="M23" s="210">
        <f ca="1">+'（①本体）入力画面'!JK38</f>
        <v>0</v>
      </c>
    </row>
    <row r="24" spans="2:13" ht="19.399999999999999" customHeight="1">
      <c r="B24" s="576"/>
      <c r="C24" s="552"/>
      <c r="D24" s="552"/>
      <c r="E24" s="197" t="s">
        <v>86</v>
      </c>
      <c r="F24" s="221">
        <f ca="1">+'（①本体）入力画面'!AG39</f>
        <v>0</v>
      </c>
      <c r="G24" s="221">
        <f ca="1">+'（①本体）入力画面'!AH39</f>
        <v>0</v>
      </c>
      <c r="H24" s="221">
        <f ca="1">+'（①本体）入力画面'!AI39</f>
        <v>0</v>
      </c>
      <c r="I24" s="221">
        <f ca="1">+'（①本体）入力画面'!AJ39</f>
        <v>0</v>
      </c>
      <c r="J24" s="221">
        <f ca="1">+'（①本体）入力画面'!AK39</f>
        <v>0</v>
      </c>
      <c r="K24" s="222">
        <f ca="1">+'（①本体）入力画面'!AL39</f>
        <v>0</v>
      </c>
      <c r="L24" s="223">
        <f ca="1">+'（①本体）入力画面'!JJ39</f>
        <v>0</v>
      </c>
      <c r="M24" s="223">
        <f ca="1">+'（①本体）入力画面'!JK39</f>
        <v>0</v>
      </c>
    </row>
    <row r="25" spans="2:13" ht="19.399999999999999" customHeight="1">
      <c r="B25" s="576"/>
      <c r="C25" s="552"/>
      <c r="D25" s="553"/>
      <c r="E25" s="196" t="s">
        <v>87</v>
      </c>
      <c r="F25" s="214">
        <f ca="1">+'（①本体）入力画面'!AG40</f>
        <v>0</v>
      </c>
      <c r="G25" s="214">
        <f ca="1">+'（①本体）入力画面'!AH40</f>
        <v>0</v>
      </c>
      <c r="H25" s="214">
        <f ca="1">+'（①本体）入力画面'!AI40</f>
        <v>0</v>
      </c>
      <c r="I25" s="214">
        <f ca="1">+'（①本体）入力画面'!AJ40</f>
        <v>0</v>
      </c>
      <c r="J25" s="214">
        <f ca="1">+'（①本体）入力画面'!AK40</f>
        <v>0</v>
      </c>
      <c r="K25" s="215">
        <f ca="1">+'（①本体）入力画面'!AL40</f>
        <v>0</v>
      </c>
      <c r="L25" s="216">
        <f ca="1">+'（①本体）入力画面'!JJ40</f>
        <v>0</v>
      </c>
      <c r="M25" s="216">
        <f ca="1">+'（①本体）入力画面'!JK40</f>
        <v>0</v>
      </c>
    </row>
    <row r="26" spans="2:13" ht="19.399999999999999" customHeight="1">
      <c r="B26" s="576"/>
      <c r="C26" s="552"/>
      <c r="D26" s="551" t="s">
        <v>18</v>
      </c>
      <c r="E26" s="198" t="s">
        <v>88</v>
      </c>
      <c r="F26" s="206">
        <f>+'（①本体）入力画面'!AG41</f>
        <v>10</v>
      </c>
      <c r="G26" s="206">
        <f>+'（①本体）入力画面'!AH41</f>
        <v>1080</v>
      </c>
      <c r="H26" s="206">
        <f>+'（①本体）入力画面'!AI41</f>
        <v>0</v>
      </c>
      <c r="I26" s="206">
        <f>+'（①本体）入力画面'!AJ41</f>
        <v>0</v>
      </c>
      <c r="J26" s="206">
        <f>+'（①本体）入力画面'!AK41</f>
        <v>0</v>
      </c>
      <c r="K26" s="220">
        <f>+'（①本体）入力画面'!AL41</f>
        <v>0</v>
      </c>
      <c r="L26" s="207">
        <f>+'（①本体）入力画面'!JJ41</f>
        <v>0</v>
      </c>
      <c r="M26" s="207">
        <f>+'（①本体）入力画面'!JK41</f>
        <v>0</v>
      </c>
    </row>
    <row r="27" spans="2:13" ht="19.399999999999999" customHeight="1">
      <c r="B27" s="576"/>
      <c r="C27" s="552"/>
      <c r="D27" s="552"/>
      <c r="E27" s="194" t="s">
        <v>85</v>
      </c>
      <c r="F27" s="208">
        <f>+'（①本体）入力画面'!AG42</f>
        <v>1</v>
      </c>
      <c r="G27" s="208">
        <f>+'（①本体）入力画面'!AH42</f>
        <v>1080</v>
      </c>
      <c r="H27" s="208">
        <f>+'（①本体）入力画面'!AI42</f>
        <v>0</v>
      </c>
      <c r="I27" s="208">
        <f>+'（①本体）入力画面'!AJ42</f>
        <v>0</v>
      </c>
      <c r="J27" s="208">
        <f>+'（①本体）入力画面'!AK42</f>
        <v>0</v>
      </c>
      <c r="K27" s="209">
        <f>+'（①本体）入力画面'!AL42</f>
        <v>0</v>
      </c>
      <c r="L27" s="210">
        <f>+'（①本体）入力画面'!JJ42</f>
        <v>0</v>
      </c>
      <c r="M27" s="210">
        <f>+'（①本体）入力画面'!JK42</f>
        <v>0</v>
      </c>
    </row>
    <row r="28" spans="2:13" ht="19.399999999999999" customHeight="1">
      <c r="B28" s="576"/>
      <c r="C28" s="553"/>
      <c r="D28" s="553"/>
      <c r="E28" s="196" t="s">
        <v>86</v>
      </c>
      <c r="F28" s="214">
        <f>+'（①本体）入力画面'!AG43</f>
        <v>0</v>
      </c>
      <c r="G28" s="214">
        <f>+'（①本体）入力画面'!AH43</f>
        <v>0</v>
      </c>
      <c r="H28" s="214">
        <f>+'（①本体）入力画面'!AI43</f>
        <v>0</v>
      </c>
      <c r="I28" s="214">
        <f>+'（①本体）入力画面'!AJ43</f>
        <v>0</v>
      </c>
      <c r="J28" s="214">
        <f>+'（①本体）入力画面'!AK43</f>
        <v>0</v>
      </c>
      <c r="K28" s="215">
        <f>+'（①本体）入力画面'!AL43</f>
        <v>0</v>
      </c>
      <c r="L28" s="216">
        <f>+'（①本体）入力画面'!JJ43</f>
        <v>0</v>
      </c>
      <c r="M28" s="216">
        <f>+'（①本体）入力画面'!JK43</f>
        <v>0</v>
      </c>
    </row>
    <row r="29" spans="2:13" ht="19.399999999999999" customHeight="1">
      <c r="B29" s="576"/>
      <c r="C29" s="271" t="s">
        <v>117</v>
      </c>
      <c r="D29" s="20"/>
      <c r="E29" s="20"/>
      <c r="F29" s="217"/>
      <c r="G29" s="217"/>
      <c r="H29" s="217"/>
      <c r="I29" s="217"/>
      <c r="J29" s="217"/>
      <c r="K29" s="218"/>
      <c r="L29" s="219"/>
      <c r="M29" s="219"/>
    </row>
    <row r="30" spans="2:13" ht="19.399999999999999" customHeight="1">
      <c r="B30" s="576"/>
      <c r="C30" s="573" t="s">
        <v>19</v>
      </c>
      <c r="D30" s="573" t="s">
        <v>83</v>
      </c>
      <c r="E30" s="272" t="s">
        <v>84</v>
      </c>
      <c r="F30" s="273">
        <f>+F14+F22</f>
        <v>2</v>
      </c>
      <c r="G30" s="273">
        <f t="shared" ref="G30:M30" si="0">+G14+G22</f>
        <v>2160</v>
      </c>
      <c r="H30" s="273">
        <f t="shared" si="0"/>
        <v>356400</v>
      </c>
      <c r="I30" s="273">
        <f t="shared" si="0"/>
        <v>356400</v>
      </c>
      <c r="J30" s="273">
        <f t="shared" si="0"/>
        <v>356400</v>
      </c>
      <c r="K30" s="274">
        <f t="shared" si="0"/>
        <v>0</v>
      </c>
      <c r="L30" s="275">
        <f t="shared" si="0"/>
        <v>0</v>
      </c>
      <c r="M30" s="275">
        <f t="shared" si="0"/>
        <v>0</v>
      </c>
    </row>
    <row r="31" spans="2:13" ht="19.399999999999999" customHeight="1">
      <c r="B31" s="576"/>
      <c r="C31" s="571"/>
      <c r="D31" s="571"/>
      <c r="E31" s="276" t="s">
        <v>85</v>
      </c>
      <c r="F31" s="277">
        <f t="shared" ref="F31:M36" ca="1" si="1">+F15+F23</f>
        <v>2</v>
      </c>
      <c r="G31" s="277">
        <f t="shared" ca="1" si="1"/>
        <v>2160</v>
      </c>
      <c r="H31" s="277">
        <f t="shared" ca="1" si="1"/>
        <v>356400</v>
      </c>
      <c r="I31" s="277">
        <f t="shared" ca="1" si="1"/>
        <v>356400</v>
      </c>
      <c r="J31" s="277">
        <f t="shared" ca="1" si="1"/>
        <v>356400</v>
      </c>
      <c r="K31" s="278">
        <f t="shared" ca="1" si="1"/>
        <v>0</v>
      </c>
      <c r="L31" s="279">
        <f t="shared" ca="1" si="1"/>
        <v>0</v>
      </c>
      <c r="M31" s="279">
        <f t="shared" ca="1" si="1"/>
        <v>0</v>
      </c>
    </row>
    <row r="32" spans="2:13" ht="19.399999999999999" customHeight="1">
      <c r="B32" s="576"/>
      <c r="C32" s="571"/>
      <c r="D32" s="571"/>
      <c r="E32" s="280" t="s">
        <v>86</v>
      </c>
      <c r="F32" s="281">
        <f t="shared" ca="1" si="1"/>
        <v>0</v>
      </c>
      <c r="G32" s="281">
        <f t="shared" ca="1" si="1"/>
        <v>0</v>
      </c>
      <c r="H32" s="281">
        <f t="shared" ca="1" si="1"/>
        <v>0</v>
      </c>
      <c r="I32" s="281">
        <f t="shared" ca="1" si="1"/>
        <v>0</v>
      </c>
      <c r="J32" s="281">
        <f t="shared" ca="1" si="1"/>
        <v>0</v>
      </c>
      <c r="K32" s="282">
        <f t="shared" ca="1" si="1"/>
        <v>0</v>
      </c>
      <c r="L32" s="283">
        <f t="shared" ca="1" si="1"/>
        <v>0</v>
      </c>
      <c r="M32" s="283">
        <f t="shared" ca="1" si="1"/>
        <v>0</v>
      </c>
    </row>
    <row r="33" spans="2:13" ht="19.399999999999999" customHeight="1">
      <c r="B33" s="576"/>
      <c r="C33" s="571"/>
      <c r="D33" s="572"/>
      <c r="E33" s="284" t="s">
        <v>87</v>
      </c>
      <c r="F33" s="285">
        <f t="shared" ca="1" si="1"/>
        <v>0</v>
      </c>
      <c r="G33" s="285">
        <f t="shared" ca="1" si="1"/>
        <v>0</v>
      </c>
      <c r="H33" s="285">
        <f t="shared" ca="1" si="1"/>
        <v>0</v>
      </c>
      <c r="I33" s="285">
        <f t="shared" ca="1" si="1"/>
        <v>0</v>
      </c>
      <c r="J33" s="285">
        <f t="shared" ca="1" si="1"/>
        <v>0</v>
      </c>
      <c r="K33" s="286">
        <f t="shared" ca="1" si="1"/>
        <v>0</v>
      </c>
      <c r="L33" s="287">
        <f t="shared" ca="1" si="1"/>
        <v>0</v>
      </c>
      <c r="M33" s="287">
        <f t="shared" ca="1" si="1"/>
        <v>0</v>
      </c>
    </row>
    <row r="34" spans="2:13" ht="19.399999999999999" customHeight="1">
      <c r="B34" s="576"/>
      <c r="C34" s="571"/>
      <c r="D34" s="573" t="s">
        <v>18</v>
      </c>
      <c r="E34" s="272" t="s">
        <v>88</v>
      </c>
      <c r="F34" s="273">
        <f t="shared" si="1"/>
        <v>20</v>
      </c>
      <c r="G34" s="273">
        <f t="shared" si="1"/>
        <v>2160</v>
      </c>
      <c r="H34" s="273">
        <f t="shared" si="1"/>
        <v>356400</v>
      </c>
      <c r="I34" s="273">
        <f t="shared" si="1"/>
        <v>356400</v>
      </c>
      <c r="J34" s="273">
        <f t="shared" si="1"/>
        <v>356400</v>
      </c>
      <c r="K34" s="274">
        <f t="shared" si="1"/>
        <v>0</v>
      </c>
      <c r="L34" s="275">
        <f t="shared" si="1"/>
        <v>0</v>
      </c>
      <c r="M34" s="275">
        <f t="shared" si="1"/>
        <v>0</v>
      </c>
    </row>
    <row r="35" spans="2:13" ht="19.399999999999999" customHeight="1">
      <c r="B35" s="576"/>
      <c r="C35" s="571"/>
      <c r="D35" s="571"/>
      <c r="E35" s="276" t="s">
        <v>85</v>
      </c>
      <c r="F35" s="277">
        <f t="shared" si="1"/>
        <v>2</v>
      </c>
      <c r="G35" s="277">
        <f t="shared" si="1"/>
        <v>2160</v>
      </c>
      <c r="H35" s="277">
        <f t="shared" si="1"/>
        <v>356400</v>
      </c>
      <c r="I35" s="277">
        <f t="shared" si="1"/>
        <v>356400</v>
      </c>
      <c r="J35" s="277">
        <f t="shared" si="1"/>
        <v>356400</v>
      </c>
      <c r="K35" s="278">
        <f t="shared" si="1"/>
        <v>0</v>
      </c>
      <c r="L35" s="279">
        <f t="shared" si="1"/>
        <v>0</v>
      </c>
      <c r="M35" s="279">
        <f t="shared" si="1"/>
        <v>0</v>
      </c>
    </row>
    <row r="36" spans="2:13" ht="19.399999999999999" customHeight="1">
      <c r="B36" s="576"/>
      <c r="C36" s="572"/>
      <c r="D36" s="572"/>
      <c r="E36" s="284" t="s">
        <v>86</v>
      </c>
      <c r="F36" s="285">
        <f t="shared" si="1"/>
        <v>0</v>
      </c>
      <c r="G36" s="285">
        <f t="shared" si="1"/>
        <v>0</v>
      </c>
      <c r="H36" s="285">
        <f t="shared" si="1"/>
        <v>0</v>
      </c>
      <c r="I36" s="285">
        <f t="shared" si="1"/>
        <v>0</v>
      </c>
      <c r="J36" s="285">
        <f t="shared" si="1"/>
        <v>0</v>
      </c>
      <c r="K36" s="286">
        <f t="shared" si="1"/>
        <v>0</v>
      </c>
      <c r="L36" s="287">
        <f t="shared" si="1"/>
        <v>0</v>
      </c>
      <c r="M36" s="287">
        <f t="shared" si="1"/>
        <v>0</v>
      </c>
    </row>
    <row r="37" spans="2:13" ht="19.399999999999999" customHeight="1">
      <c r="B37" s="576"/>
      <c r="C37" s="554" t="s">
        <v>118</v>
      </c>
      <c r="D37" s="551" t="s">
        <v>83</v>
      </c>
      <c r="E37" s="193" t="s">
        <v>84</v>
      </c>
      <c r="F37" s="206">
        <f>+'（①本体）入力画面'!AX37</f>
        <v>1</v>
      </c>
      <c r="G37" s="206">
        <f>+'（①本体）入力画面'!AY37</f>
        <v>1000</v>
      </c>
      <c r="H37" s="206">
        <f>+'（①本体）入力画面'!AZ37</f>
        <v>320000</v>
      </c>
      <c r="I37" s="206">
        <f>+'（①本体）入力画面'!BA37</f>
        <v>320000</v>
      </c>
      <c r="J37" s="206">
        <f>+'（①本体）入力画面'!BB37</f>
        <v>320000</v>
      </c>
      <c r="K37" s="206">
        <f>+'（①本体）入力画面'!BC37</f>
        <v>0</v>
      </c>
      <c r="L37" s="207">
        <f>+'（①本体）入力画面'!JM37</f>
        <v>0</v>
      </c>
      <c r="M37" s="207">
        <f>+'（①本体）入力画面'!JN37</f>
        <v>0</v>
      </c>
    </row>
    <row r="38" spans="2:13" ht="19.399999999999999" customHeight="1">
      <c r="B38" s="576"/>
      <c r="C38" s="552"/>
      <c r="D38" s="552"/>
      <c r="E38" s="194" t="s">
        <v>85</v>
      </c>
      <c r="F38" s="208">
        <f ca="1">+'（①本体）入力画面'!AX38</f>
        <v>1</v>
      </c>
      <c r="G38" s="208">
        <f ca="1">+'（①本体）入力画面'!AY38</f>
        <v>1000</v>
      </c>
      <c r="H38" s="208">
        <f ca="1">+'（①本体）入力画面'!AZ38</f>
        <v>320000</v>
      </c>
      <c r="I38" s="208">
        <f ca="1">+'（①本体）入力画面'!BA38</f>
        <v>320000</v>
      </c>
      <c r="J38" s="208">
        <f ca="1">+'（①本体）入力画面'!BB38</f>
        <v>320000</v>
      </c>
      <c r="K38" s="209">
        <f ca="1">+'（①本体）入力画面'!BC38</f>
        <v>0</v>
      </c>
      <c r="L38" s="210">
        <f ca="1">+'（①本体）入力画面'!JM38</f>
        <v>0</v>
      </c>
      <c r="M38" s="210">
        <f ca="1">+'（①本体）入力画面'!JN38</f>
        <v>0</v>
      </c>
    </row>
    <row r="39" spans="2:13" ht="19.399999999999999" customHeight="1">
      <c r="B39" s="576"/>
      <c r="C39" s="552"/>
      <c r="D39" s="552"/>
      <c r="E39" s="195" t="s">
        <v>86</v>
      </c>
      <c r="F39" s="211">
        <f ca="1">+'（①本体）入力画面'!AX39</f>
        <v>0</v>
      </c>
      <c r="G39" s="211">
        <f ca="1">+'（①本体）入力画面'!AY39</f>
        <v>0</v>
      </c>
      <c r="H39" s="211">
        <f ca="1">+'（①本体）入力画面'!AZ39</f>
        <v>0</v>
      </c>
      <c r="I39" s="211">
        <f ca="1">+'（①本体）入力画面'!BA39</f>
        <v>0</v>
      </c>
      <c r="J39" s="211">
        <f ca="1">+'（①本体）入力画面'!BB39</f>
        <v>0</v>
      </c>
      <c r="K39" s="212">
        <f ca="1">+'（①本体）入力画面'!BC39</f>
        <v>0</v>
      </c>
      <c r="L39" s="213">
        <f ca="1">+'（①本体）入力画面'!JM39</f>
        <v>0</v>
      </c>
      <c r="M39" s="213">
        <f ca="1">+'（①本体）入力画面'!JN39</f>
        <v>0</v>
      </c>
    </row>
    <row r="40" spans="2:13" ht="19.399999999999999" customHeight="1">
      <c r="B40" s="576"/>
      <c r="C40" s="552"/>
      <c r="D40" s="553"/>
      <c r="E40" s="196" t="s">
        <v>87</v>
      </c>
      <c r="F40" s="214">
        <f ca="1">+'（①本体）入力画面'!AX40</f>
        <v>0</v>
      </c>
      <c r="G40" s="214">
        <f ca="1">+'（①本体）入力画面'!AY40</f>
        <v>0</v>
      </c>
      <c r="H40" s="214">
        <f ca="1">+'（①本体）入力画面'!AZ40</f>
        <v>0</v>
      </c>
      <c r="I40" s="214">
        <f ca="1">+'（①本体）入力画面'!BA40</f>
        <v>0</v>
      </c>
      <c r="J40" s="214">
        <f ca="1">+'（①本体）入力画面'!BB40</f>
        <v>0</v>
      </c>
      <c r="K40" s="215">
        <f ca="1">+'（①本体）入力画面'!BC40</f>
        <v>0</v>
      </c>
      <c r="L40" s="216">
        <f ca="1">+'（①本体）入力画面'!JM40</f>
        <v>0</v>
      </c>
      <c r="M40" s="216">
        <f ca="1">+'（①本体）入力画面'!JN40</f>
        <v>0</v>
      </c>
    </row>
    <row r="41" spans="2:13" ht="19.399999999999999" customHeight="1">
      <c r="B41" s="576"/>
      <c r="C41" s="552"/>
      <c r="D41" s="551" t="s">
        <v>18</v>
      </c>
      <c r="E41" s="193" t="s">
        <v>88</v>
      </c>
      <c r="F41" s="206">
        <f>+'（①本体）入力画面'!AX41</f>
        <v>10</v>
      </c>
      <c r="G41" s="206">
        <f>+'（①本体）入力画面'!AY41</f>
        <v>1000</v>
      </c>
      <c r="H41" s="206">
        <f>+'（①本体）入力画面'!AZ41</f>
        <v>320000</v>
      </c>
      <c r="I41" s="206">
        <f>+'（①本体）入力画面'!BA41</f>
        <v>320000</v>
      </c>
      <c r="J41" s="206">
        <f>+'（①本体）入力画面'!BB41</f>
        <v>320000</v>
      </c>
      <c r="K41" s="206">
        <f>+'（①本体）入力画面'!BC41</f>
        <v>0</v>
      </c>
      <c r="L41" s="207">
        <f>+'（①本体）入力画面'!JM41</f>
        <v>0</v>
      </c>
      <c r="M41" s="207">
        <f>+'（①本体）入力画面'!JN41</f>
        <v>0</v>
      </c>
    </row>
    <row r="42" spans="2:13" ht="19.399999999999999" customHeight="1">
      <c r="B42" s="576"/>
      <c r="C42" s="552"/>
      <c r="D42" s="552"/>
      <c r="E42" s="194" t="s">
        <v>85</v>
      </c>
      <c r="F42" s="208">
        <f>+'（①本体）入力画面'!AX42</f>
        <v>1</v>
      </c>
      <c r="G42" s="208">
        <f>+'（①本体）入力画面'!AY42</f>
        <v>1000</v>
      </c>
      <c r="H42" s="208">
        <f>+'（①本体）入力画面'!AZ42</f>
        <v>320000</v>
      </c>
      <c r="I42" s="208">
        <f>+'（①本体）入力画面'!BA42</f>
        <v>320000</v>
      </c>
      <c r="J42" s="208">
        <f>+'（①本体）入力画面'!BB42</f>
        <v>320000</v>
      </c>
      <c r="K42" s="209">
        <f>+'（①本体）入力画面'!BC42</f>
        <v>0</v>
      </c>
      <c r="L42" s="210">
        <f>+'（①本体）入力画面'!JM42</f>
        <v>0</v>
      </c>
      <c r="M42" s="210">
        <f>+'（①本体）入力画面'!JN42</f>
        <v>0</v>
      </c>
    </row>
    <row r="43" spans="2:13" ht="19.399999999999999" customHeight="1">
      <c r="B43" s="576"/>
      <c r="C43" s="553"/>
      <c r="D43" s="553"/>
      <c r="E43" s="196" t="s">
        <v>86</v>
      </c>
      <c r="F43" s="214">
        <f>+'（①本体）入力画面'!AX43</f>
        <v>0</v>
      </c>
      <c r="G43" s="214">
        <f>+'（①本体）入力画面'!AY43</f>
        <v>0</v>
      </c>
      <c r="H43" s="214">
        <f>+'（①本体）入力画面'!AZ43</f>
        <v>0</v>
      </c>
      <c r="I43" s="214">
        <f>+'（①本体）入力画面'!BA43</f>
        <v>0</v>
      </c>
      <c r="J43" s="214">
        <f>+'（①本体）入力画面'!BB43</f>
        <v>0</v>
      </c>
      <c r="K43" s="215">
        <f>+'（①本体）入力画面'!BC43</f>
        <v>0</v>
      </c>
      <c r="L43" s="216">
        <f>+'（①本体）入力画面'!JM43</f>
        <v>0</v>
      </c>
      <c r="M43" s="216">
        <f>+'（①本体）入力画面'!JN43</f>
        <v>0</v>
      </c>
    </row>
    <row r="44" spans="2:13" ht="19.399999999999999" customHeight="1">
      <c r="B44" s="576"/>
      <c r="C44" s="271" t="s">
        <v>119</v>
      </c>
      <c r="D44" s="20"/>
      <c r="E44" s="20"/>
      <c r="F44" s="217"/>
      <c r="G44" s="217"/>
      <c r="H44" s="217"/>
      <c r="I44" s="217"/>
      <c r="J44" s="217"/>
      <c r="K44" s="218"/>
      <c r="L44" s="219"/>
      <c r="M44" s="219"/>
    </row>
    <row r="45" spans="2:13" ht="19.399999999999999" customHeight="1">
      <c r="B45" s="576"/>
      <c r="C45" s="554" t="s">
        <v>120</v>
      </c>
      <c r="D45" s="551" t="s">
        <v>83</v>
      </c>
      <c r="E45" s="193" t="s">
        <v>84</v>
      </c>
      <c r="F45" s="206">
        <f>+'（①本体）入力画面'!BF37</f>
        <v>0</v>
      </c>
      <c r="G45" s="206">
        <f>+'（①本体）入力画面'!BG37</f>
        <v>0</v>
      </c>
      <c r="H45" s="206">
        <f>+'（①本体）入力画面'!BH37</f>
        <v>0</v>
      </c>
      <c r="I45" s="206">
        <f>+'（①本体）入力画面'!BI37</f>
        <v>0</v>
      </c>
      <c r="J45" s="206">
        <f>+'（①本体）入力画面'!BJ37</f>
        <v>0</v>
      </c>
      <c r="K45" s="220">
        <f>+'（①本体）入力画面'!BK37</f>
        <v>0</v>
      </c>
      <c r="L45" s="207">
        <f>+'（①本体）入力画面'!JP37</f>
        <v>0</v>
      </c>
      <c r="M45" s="207">
        <f>+'（①本体）入力画面'!JQ37</f>
        <v>0</v>
      </c>
    </row>
    <row r="46" spans="2:13" ht="19.399999999999999" customHeight="1">
      <c r="B46" s="576"/>
      <c r="C46" s="552"/>
      <c r="D46" s="552"/>
      <c r="E46" s="194" t="s">
        <v>85</v>
      </c>
      <c r="F46" s="208">
        <f ca="1">+'（①本体）入力画面'!BF38</f>
        <v>0</v>
      </c>
      <c r="G46" s="208">
        <f ca="1">+'（①本体）入力画面'!BG38</f>
        <v>0</v>
      </c>
      <c r="H46" s="208">
        <f ca="1">+'（①本体）入力画面'!BH38</f>
        <v>0</v>
      </c>
      <c r="I46" s="208">
        <f ca="1">+'（①本体）入力画面'!BI38</f>
        <v>0</v>
      </c>
      <c r="J46" s="208">
        <f ca="1">+'（①本体）入力画面'!BJ38</f>
        <v>0</v>
      </c>
      <c r="K46" s="209">
        <f ca="1">+'（①本体）入力画面'!BK38</f>
        <v>0</v>
      </c>
      <c r="L46" s="210">
        <f ca="1">+'（①本体）入力画面'!JP38</f>
        <v>0</v>
      </c>
      <c r="M46" s="210">
        <f ca="1">+'（①本体）入力画面'!JQ38</f>
        <v>0</v>
      </c>
    </row>
    <row r="47" spans="2:13" ht="19.399999999999999" customHeight="1">
      <c r="B47" s="576"/>
      <c r="C47" s="552"/>
      <c r="D47" s="552"/>
      <c r="E47" s="197" t="s">
        <v>86</v>
      </c>
      <c r="F47" s="221">
        <f ca="1">+'（①本体）入力画面'!BF39</f>
        <v>0</v>
      </c>
      <c r="G47" s="221">
        <f ca="1">+'（①本体）入力画面'!BG39</f>
        <v>0</v>
      </c>
      <c r="H47" s="221">
        <f ca="1">+'（①本体）入力画面'!BH39</f>
        <v>0</v>
      </c>
      <c r="I47" s="221">
        <f ca="1">+'（①本体）入力画面'!BI39</f>
        <v>0</v>
      </c>
      <c r="J47" s="221">
        <f ca="1">+'（①本体）入力画面'!BJ39</f>
        <v>0</v>
      </c>
      <c r="K47" s="222">
        <f ca="1">+'（①本体）入力画面'!BK39</f>
        <v>0</v>
      </c>
      <c r="L47" s="223">
        <f ca="1">+'（①本体）入力画面'!JP39</f>
        <v>0</v>
      </c>
      <c r="M47" s="223">
        <f ca="1">+'（①本体）入力画面'!JQ39</f>
        <v>0</v>
      </c>
    </row>
    <row r="48" spans="2:13" ht="19.399999999999999" customHeight="1">
      <c r="B48" s="576"/>
      <c r="C48" s="552"/>
      <c r="D48" s="553"/>
      <c r="E48" s="196" t="s">
        <v>87</v>
      </c>
      <c r="F48" s="214">
        <f ca="1">+'（①本体）入力画面'!BF40</f>
        <v>0</v>
      </c>
      <c r="G48" s="214">
        <f ca="1">+'（①本体）入力画面'!BG40</f>
        <v>0</v>
      </c>
      <c r="H48" s="214">
        <f ca="1">+'（①本体）入力画面'!BH40</f>
        <v>0</v>
      </c>
      <c r="I48" s="214">
        <f ca="1">+'（①本体）入力画面'!BI40</f>
        <v>0</v>
      </c>
      <c r="J48" s="214">
        <f ca="1">+'（①本体）入力画面'!BJ40</f>
        <v>0</v>
      </c>
      <c r="K48" s="215">
        <f ca="1">+'（①本体）入力画面'!BK40</f>
        <v>0</v>
      </c>
      <c r="L48" s="216">
        <f ca="1">+'（①本体）入力画面'!JP40</f>
        <v>0</v>
      </c>
      <c r="M48" s="216">
        <f ca="1">+'（①本体）入力画面'!JQ40</f>
        <v>0</v>
      </c>
    </row>
    <row r="49" spans="2:13" ht="19.399999999999999" customHeight="1">
      <c r="B49" s="576"/>
      <c r="C49" s="552"/>
      <c r="D49" s="551" t="s">
        <v>18</v>
      </c>
      <c r="E49" s="198" t="s">
        <v>88</v>
      </c>
      <c r="F49" s="206">
        <f>+'（①本体）入力画面'!BF41</f>
        <v>9</v>
      </c>
      <c r="G49" s="206">
        <f>+'（①本体）入力画面'!BG41</f>
        <v>0</v>
      </c>
      <c r="H49" s="206">
        <f>+'（①本体）入力画面'!BH41</f>
        <v>0</v>
      </c>
      <c r="I49" s="206">
        <f>+'（①本体）入力画面'!BI41</f>
        <v>0</v>
      </c>
      <c r="J49" s="206">
        <f>+'（①本体）入力画面'!BJ41</f>
        <v>0</v>
      </c>
      <c r="K49" s="220">
        <f>+'（①本体）入力画面'!BK41</f>
        <v>0</v>
      </c>
      <c r="L49" s="207">
        <f>+'（①本体）入力画面'!JP41</f>
        <v>0</v>
      </c>
      <c r="M49" s="207">
        <f>+'（①本体）入力画面'!JQ41</f>
        <v>0</v>
      </c>
    </row>
    <row r="50" spans="2:13" ht="19.399999999999999" customHeight="1">
      <c r="B50" s="576"/>
      <c r="C50" s="552"/>
      <c r="D50" s="552"/>
      <c r="E50" s="194" t="s">
        <v>85</v>
      </c>
      <c r="F50" s="208">
        <f>+'（①本体）入力画面'!BF42</f>
        <v>0</v>
      </c>
      <c r="G50" s="208">
        <f>+'（①本体）入力画面'!BG42</f>
        <v>0</v>
      </c>
      <c r="H50" s="208">
        <f>+'（①本体）入力画面'!BH42</f>
        <v>0</v>
      </c>
      <c r="I50" s="208">
        <f>+'（①本体）入力画面'!BI42</f>
        <v>0</v>
      </c>
      <c r="J50" s="208">
        <f>+'（①本体）入力画面'!BJ42</f>
        <v>0</v>
      </c>
      <c r="K50" s="209">
        <f>+'（①本体）入力画面'!BK42</f>
        <v>0</v>
      </c>
      <c r="L50" s="210">
        <f>+'（①本体）入力画面'!JP42</f>
        <v>0</v>
      </c>
      <c r="M50" s="210">
        <f>+'（①本体）入力画面'!JQ42</f>
        <v>0</v>
      </c>
    </row>
    <row r="51" spans="2:13" ht="19.399999999999999" customHeight="1">
      <c r="B51" s="576"/>
      <c r="C51" s="553"/>
      <c r="D51" s="553"/>
      <c r="E51" s="196" t="s">
        <v>86</v>
      </c>
      <c r="F51" s="214">
        <f>+'（①本体）入力画面'!BF43</f>
        <v>0</v>
      </c>
      <c r="G51" s="214">
        <f>+'（①本体）入力画面'!BG43</f>
        <v>0</v>
      </c>
      <c r="H51" s="214">
        <f>+'（①本体）入力画面'!BH43</f>
        <v>0</v>
      </c>
      <c r="I51" s="214">
        <f>+'（①本体）入力画面'!BI43</f>
        <v>0</v>
      </c>
      <c r="J51" s="214">
        <f>+'（①本体）入力画面'!BJ43</f>
        <v>0</v>
      </c>
      <c r="K51" s="215">
        <f>+'（①本体）入力画面'!BK43</f>
        <v>0</v>
      </c>
      <c r="L51" s="216">
        <f>+'（①本体）入力画面'!JP43</f>
        <v>0</v>
      </c>
      <c r="M51" s="216">
        <f>+'（①本体）入力画面'!JQ43</f>
        <v>0</v>
      </c>
    </row>
    <row r="52" spans="2:13" ht="19.399999999999999" customHeight="1">
      <c r="B52" s="576"/>
      <c r="C52" s="271" t="s">
        <v>121</v>
      </c>
      <c r="D52" s="20"/>
      <c r="E52" s="20"/>
      <c r="F52" s="217"/>
      <c r="G52" s="217"/>
      <c r="H52" s="217"/>
      <c r="I52" s="217"/>
      <c r="J52" s="217"/>
      <c r="K52" s="218"/>
      <c r="L52" s="219"/>
      <c r="M52" s="219"/>
    </row>
    <row r="53" spans="2:13" ht="19.399999999999999" customHeight="1">
      <c r="B53" s="576"/>
      <c r="C53" s="573" t="s">
        <v>19</v>
      </c>
      <c r="D53" s="573" t="s">
        <v>83</v>
      </c>
      <c r="E53" s="272" t="s">
        <v>84</v>
      </c>
      <c r="F53" s="273">
        <f>+F37+F45</f>
        <v>1</v>
      </c>
      <c r="G53" s="273">
        <f t="shared" ref="G53:M53" si="2">+G37+G45</f>
        <v>1000</v>
      </c>
      <c r="H53" s="273">
        <f t="shared" si="2"/>
        <v>320000</v>
      </c>
      <c r="I53" s="273">
        <f t="shared" si="2"/>
        <v>320000</v>
      </c>
      <c r="J53" s="273">
        <f t="shared" si="2"/>
        <v>320000</v>
      </c>
      <c r="K53" s="274">
        <f t="shared" si="2"/>
        <v>0</v>
      </c>
      <c r="L53" s="275">
        <f t="shared" si="2"/>
        <v>0</v>
      </c>
      <c r="M53" s="275">
        <f t="shared" si="2"/>
        <v>0</v>
      </c>
    </row>
    <row r="54" spans="2:13" ht="19.399999999999999" customHeight="1">
      <c r="B54" s="576"/>
      <c r="C54" s="571"/>
      <c r="D54" s="571"/>
      <c r="E54" s="276" t="s">
        <v>85</v>
      </c>
      <c r="F54" s="277">
        <f t="shared" ref="F54:M59" ca="1" si="3">+F38+F46</f>
        <v>1</v>
      </c>
      <c r="G54" s="277">
        <f t="shared" ca="1" si="3"/>
        <v>1000</v>
      </c>
      <c r="H54" s="277">
        <f t="shared" ca="1" si="3"/>
        <v>320000</v>
      </c>
      <c r="I54" s="277">
        <f t="shared" ca="1" si="3"/>
        <v>320000</v>
      </c>
      <c r="J54" s="277">
        <f t="shared" ca="1" si="3"/>
        <v>320000</v>
      </c>
      <c r="K54" s="278">
        <f t="shared" ca="1" si="3"/>
        <v>0</v>
      </c>
      <c r="L54" s="279">
        <f t="shared" ca="1" si="3"/>
        <v>0</v>
      </c>
      <c r="M54" s="279">
        <f t="shared" ca="1" si="3"/>
        <v>0</v>
      </c>
    </row>
    <row r="55" spans="2:13" ht="19.399999999999999" customHeight="1">
      <c r="B55" s="576"/>
      <c r="C55" s="571"/>
      <c r="D55" s="571"/>
      <c r="E55" s="280" t="s">
        <v>86</v>
      </c>
      <c r="F55" s="281">
        <f t="shared" ca="1" si="3"/>
        <v>0</v>
      </c>
      <c r="G55" s="281">
        <f t="shared" ca="1" si="3"/>
        <v>0</v>
      </c>
      <c r="H55" s="281">
        <f t="shared" ca="1" si="3"/>
        <v>0</v>
      </c>
      <c r="I55" s="281">
        <f t="shared" ca="1" si="3"/>
        <v>0</v>
      </c>
      <c r="J55" s="281">
        <f t="shared" ca="1" si="3"/>
        <v>0</v>
      </c>
      <c r="K55" s="282">
        <f t="shared" ca="1" si="3"/>
        <v>0</v>
      </c>
      <c r="L55" s="283">
        <f t="shared" ca="1" si="3"/>
        <v>0</v>
      </c>
      <c r="M55" s="283">
        <f t="shared" ca="1" si="3"/>
        <v>0</v>
      </c>
    </row>
    <row r="56" spans="2:13" ht="19.399999999999999" customHeight="1">
      <c r="B56" s="576"/>
      <c r="C56" s="571"/>
      <c r="D56" s="572"/>
      <c r="E56" s="284" t="s">
        <v>87</v>
      </c>
      <c r="F56" s="285">
        <f t="shared" ca="1" si="3"/>
        <v>0</v>
      </c>
      <c r="G56" s="285">
        <f t="shared" ca="1" si="3"/>
        <v>0</v>
      </c>
      <c r="H56" s="285">
        <f t="shared" ca="1" si="3"/>
        <v>0</v>
      </c>
      <c r="I56" s="285">
        <f t="shared" ca="1" si="3"/>
        <v>0</v>
      </c>
      <c r="J56" s="285">
        <f t="shared" ca="1" si="3"/>
        <v>0</v>
      </c>
      <c r="K56" s="286">
        <f t="shared" ca="1" si="3"/>
        <v>0</v>
      </c>
      <c r="L56" s="287">
        <f t="shared" ca="1" si="3"/>
        <v>0</v>
      </c>
      <c r="M56" s="287">
        <f t="shared" ca="1" si="3"/>
        <v>0</v>
      </c>
    </row>
    <row r="57" spans="2:13" ht="19.399999999999999" customHeight="1">
      <c r="B57" s="576"/>
      <c r="C57" s="571"/>
      <c r="D57" s="573" t="s">
        <v>18</v>
      </c>
      <c r="E57" s="272" t="s">
        <v>88</v>
      </c>
      <c r="F57" s="273">
        <f t="shared" si="3"/>
        <v>19</v>
      </c>
      <c r="G57" s="273">
        <f t="shared" si="3"/>
        <v>1000</v>
      </c>
      <c r="H57" s="273">
        <f t="shared" si="3"/>
        <v>320000</v>
      </c>
      <c r="I57" s="273">
        <f t="shared" si="3"/>
        <v>320000</v>
      </c>
      <c r="J57" s="273">
        <f t="shared" si="3"/>
        <v>320000</v>
      </c>
      <c r="K57" s="274">
        <f t="shared" si="3"/>
        <v>0</v>
      </c>
      <c r="L57" s="275">
        <f t="shared" si="3"/>
        <v>0</v>
      </c>
      <c r="M57" s="275">
        <f t="shared" si="3"/>
        <v>0</v>
      </c>
    </row>
    <row r="58" spans="2:13" ht="19.399999999999999" customHeight="1">
      <c r="B58" s="576"/>
      <c r="C58" s="571"/>
      <c r="D58" s="571"/>
      <c r="E58" s="276" t="s">
        <v>85</v>
      </c>
      <c r="F58" s="277">
        <f t="shared" si="3"/>
        <v>1</v>
      </c>
      <c r="G58" s="277">
        <f t="shared" si="3"/>
        <v>1000</v>
      </c>
      <c r="H58" s="277">
        <f t="shared" si="3"/>
        <v>320000</v>
      </c>
      <c r="I58" s="277">
        <f t="shared" si="3"/>
        <v>320000</v>
      </c>
      <c r="J58" s="277">
        <f t="shared" si="3"/>
        <v>320000</v>
      </c>
      <c r="K58" s="278">
        <f t="shared" si="3"/>
        <v>0</v>
      </c>
      <c r="L58" s="279">
        <f t="shared" si="3"/>
        <v>0</v>
      </c>
      <c r="M58" s="279">
        <f t="shared" si="3"/>
        <v>0</v>
      </c>
    </row>
    <row r="59" spans="2:13" ht="19.399999999999999" customHeight="1">
      <c r="B59" s="576"/>
      <c r="C59" s="572"/>
      <c r="D59" s="572"/>
      <c r="E59" s="284" t="s">
        <v>86</v>
      </c>
      <c r="F59" s="285">
        <f t="shared" si="3"/>
        <v>0</v>
      </c>
      <c r="G59" s="285">
        <f t="shared" si="3"/>
        <v>0</v>
      </c>
      <c r="H59" s="285">
        <f t="shared" si="3"/>
        <v>0</v>
      </c>
      <c r="I59" s="285">
        <f t="shared" si="3"/>
        <v>0</v>
      </c>
      <c r="J59" s="285">
        <f t="shared" si="3"/>
        <v>0</v>
      </c>
      <c r="K59" s="286">
        <f t="shared" si="3"/>
        <v>0</v>
      </c>
      <c r="L59" s="287">
        <f t="shared" si="3"/>
        <v>0</v>
      </c>
      <c r="M59" s="287">
        <f t="shared" si="3"/>
        <v>0</v>
      </c>
    </row>
    <row r="60" spans="2:13" ht="19.399999999999999" customHeight="1">
      <c r="B60" s="576"/>
      <c r="C60" s="554" t="s">
        <v>122</v>
      </c>
      <c r="D60" s="551" t="s">
        <v>83</v>
      </c>
      <c r="E60" s="193" t="s">
        <v>84</v>
      </c>
      <c r="F60" s="206">
        <f>+'（①本体）入力画面'!BV37</f>
        <v>0</v>
      </c>
      <c r="G60" s="206">
        <f>+'（①本体）入力画面'!BW37</f>
        <v>0</v>
      </c>
      <c r="H60" s="206">
        <f>+'（①本体）入力画面'!BX37</f>
        <v>0</v>
      </c>
      <c r="I60" s="206">
        <f>+'（①本体）入力画面'!BY37</f>
        <v>0</v>
      </c>
      <c r="J60" s="206">
        <f>+'（①本体）入力画面'!BZ37</f>
        <v>0</v>
      </c>
      <c r="K60" s="220">
        <f>+'（①本体）入力画面'!CA37</f>
        <v>0</v>
      </c>
      <c r="L60" s="207">
        <f>+'（①本体）入力画面'!JS37</f>
        <v>0</v>
      </c>
      <c r="M60" s="207">
        <f>+'（①本体）入力画面'!JT37</f>
        <v>0</v>
      </c>
    </row>
    <row r="61" spans="2:13" ht="19.399999999999999" customHeight="1">
      <c r="B61" s="576"/>
      <c r="C61" s="552"/>
      <c r="D61" s="552"/>
      <c r="E61" s="194" t="s">
        <v>85</v>
      </c>
      <c r="F61" s="208">
        <f ca="1">+'（①本体）入力画面'!BV38</f>
        <v>0</v>
      </c>
      <c r="G61" s="208">
        <f ca="1">+'（①本体）入力画面'!BW38</f>
        <v>0</v>
      </c>
      <c r="H61" s="208">
        <f ca="1">+'（①本体）入力画面'!BX38</f>
        <v>0</v>
      </c>
      <c r="I61" s="208">
        <f ca="1">+'（①本体）入力画面'!BY38</f>
        <v>0</v>
      </c>
      <c r="J61" s="208">
        <f ca="1">+'（①本体）入力画面'!BZ38</f>
        <v>0</v>
      </c>
      <c r="K61" s="209">
        <f ca="1">+'（①本体）入力画面'!CA38</f>
        <v>0</v>
      </c>
      <c r="L61" s="210">
        <f ca="1">+'（①本体）入力画面'!JS38</f>
        <v>0</v>
      </c>
      <c r="M61" s="210">
        <f ca="1">+'（①本体）入力画面'!JT38</f>
        <v>0</v>
      </c>
    </row>
    <row r="62" spans="2:13" ht="19.399999999999999" customHeight="1">
      <c r="B62" s="576"/>
      <c r="C62" s="552"/>
      <c r="D62" s="552"/>
      <c r="E62" s="197" t="s">
        <v>86</v>
      </c>
      <c r="F62" s="221">
        <f ca="1">+'（①本体）入力画面'!BV39</f>
        <v>0</v>
      </c>
      <c r="G62" s="221">
        <f ca="1">+'（①本体）入力画面'!BW39</f>
        <v>0</v>
      </c>
      <c r="H62" s="221">
        <f ca="1">+'（①本体）入力画面'!BX39</f>
        <v>0</v>
      </c>
      <c r="I62" s="221">
        <f ca="1">+'（①本体）入力画面'!BY39</f>
        <v>0</v>
      </c>
      <c r="J62" s="221">
        <f ca="1">+'（①本体）入力画面'!BZ39</f>
        <v>0</v>
      </c>
      <c r="K62" s="222">
        <f ca="1">+'（①本体）入力画面'!CA39</f>
        <v>0</v>
      </c>
      <c r="L62" s="223">
        <f ca="1">+'（①本体）入力画面'!JS39</f>
        <v>0</v>
      </c>
      <c r="M62" s="223">
        <f ca="1">+'（①本体）入力画面'!JT39</f>
        <v>0</v>
      </c>
    </row>
    <row r="63" spans="2:13" ht="19.399999999999999" customHeight="1">
      <c r="B63" s="576"/>
      <c r="C63" s="552"/>
      <c r="D63" s="553"/>
      <c r="E63" s="196" t="s">
        <v>87</v>
      </c>
      <c r="F63" s="214">
        <f ca="1">+'（①本体）入力画面'!BV40</f>
        <v>0</v>
      </c>
      <c r="G63" s="214">
        <f ca="1">+'（①本体）入力画面'!BW40</f>
        <v>0</v>
      </c>
      <c r="H63" s="214">
        <f ca="1">+'（①本体）入力画面'!BX40</f>
        <v>0</v>
      </c>
      <c r="I63" s="214">
        <f ca="1">+'（①本体）入力画面'!BY40</f>
        <v>0</v>
      </c>
      <c r="J63" s="214">
        <f ca="1">+'（①本体）入力画面'!BZ40</f>
        <v>0</v>
      </c>
      <c r="K63" s="215">
        <f ca="1">+'（①本体）入力画面'!CA40</f>
        <v>0</v>
      </c>
      <c r="L63" s="216">
        <f ca="1">+'（①本体）入力画面'!JS40</f>
        <v>0</v>
      </c>
      <c r="M63" s="216">
        <f ca="1">+'（①本体）入力画面'!JT40</f>
        <v>0</v>
      </c>
    </row>
    <row r="64" spans="2:13" ht="19.399999999999999" customHeight="1">
      <c r="B64" s="576"/>
      <c r="C64" s="552"/>
      <c r="D64" s="551" t="s">
        <v>18</v>
      </c>
      <c r="E64" s="198" t="s">
        <v>88</v>
      </c>
      <c r="F64" s="206">
        <f>+'（①本体）入力画面'!BV41</f>
        <v>9</v>
      </c>
      <c r="G64" s="206">
        <f>+'（①本体）入力画面'!BW41</f>
        <v>0</v>
      </c>
      <c r="H64" s="206">
        <f>+'（①本体）入力画面'!BX41</f>
        <v>0</v>
      </c>
      <c r="I64" s="206">
        <f>+'（①本体）入力画面'!BY41</f>
        <v>0</v>
      </c>
      <c r="J64" s="206">
        <f>+'（①本体）入力画面'!BZ41</f>
        <v>0</v>
      </c>
      <c r="K64" s="220">
        <f>+'（①本体）入力画面'!CA41</f>
        <v>0</v>
      </c>
      <c r="L64" s="207">
        <f>+'（①本体）入力画面'!JS41</f>
        <v>0</v>
      </c>
      <c r="M64" s="207">
        <f>+'（①本体）入力画面'!JT41</f>
        <v>0</v>
      </c>
    </row>
    <row r="65" spans="2:13" ht="19.399999999999999" customHeight="1">
      <c r="B65" s="576"/>
      <c r="C65" s="552"/>
      <c r="D65" s="552"/>
      <c r="E65" s="194" t="s">
        <v>85</v>
      </c>
      <c r="F65" s="208">
        <f>+'（①本体）入力画面'!BV42</f>
        <v>0</v>
      </c>
      <c r="G65" s="208">
        <f>+'（①本体）入力画面'!BW42</f>
        <v>0</v>
      </c>
      <c r="H65" s="208">
        <f>+'（①本体）入力画面'!BX42</f>
        <v>0</v>
      </c>
      <c r="I65" s="208">
        <f>+'（①本体）入力画面'!BY42</f>
        <v>0</v>
      </c>
      <c r="J65" s="208">
        <f>+'（①本体）入力画面'!BZ42</f>
        <v>0</v>
      </c>
      <c r="K65" s="209">
        <f>+'（①本体）入力画面'!CA42</f>
        <v>0</v>
      </c>
      <c r="L65" s="210">
        <f>+'（①本体）入力画面'!JS42</f>
        <v>0</v>
      </c>
      <c r="M65" s="210">
        <f>+'（①本体）入力画面'!JT42</f>
        <v>0</v>
      </c>
    </row>
    <row r="66" spans="2:13" ht="19.399999999999999" customHeight="1">
      <c r="B66" s="576"/>
      <c r="C66" s="553"/>
      <c r="D66" s="553"/>
      <c r="E66" s="196" t="s">
        <v>86</v>
      </c>
      <c r="F66" s="214">
        <f>+'（①本体）入力画面'!BV43</f>
        <v>0</v>
      </c>
      <c r="G66" s="214">
        <f>+'（①本体）入力画面'!BW43</f>
        <v>0</v>
      </c>
      <c r="H66" s="214">
        <f>+'（①本体）入力画面'!BX43</f>
        <v>0</v>
      </c>
      <c r="I66" s="214">
        <f>+'（①本体）入力画面'!BY43</f>
        <v>0</v>
      </c>
      <c r="J66" s="214">
        <f>+'（①本体）入力画面'!BZ43</f>
        <v>0</v>
      </c>
      <c r="K66" s="215">
        <f>+'（①本体）入力画面'!CA43</f>
        <v>0</v>
      </c>
      <c r="L66" s="216">
        <f>+'（①本体）入力画面'!JS43</f>
        <v>0</v>
      </c>
      <c r="M66" s="216">
        <f>+'（①本体）入力画面'!JT43</f>
        <v>0</v>
      </c>
    </row>
    <row r="67" spans="2:13" ht="19.399999999999999" customHeight="1" thickBot="1">
      <c r="B67" s="576"/>
      <c r="C67" s="271" t="s">
        <v>123</v>
      </c>
      <c r="D67" s="20"/>
      <c r="E67" s="20"/>
      <c r="F67" s="217"/>
      <c r="G67" s="217"/>
      <c r="H67" s="217"/>
      <c r="I67" s="217"/>
      <c r="J67" s="217"/>
      <c r="K67" s="218"/>
      <c r="L67" s="219"/>
      <c r="M67" s="219"/>
    </row>
    <row r="68" spans="2:13" ht="19.399999999999999" customHeight="1">
      <c r="B68" s="577"/>
      <c r="C68" s="555" t="s">
        <v>124</v>
      </c>
      <c r="D68" s="570" t="s">
        <v>83</v>
      </c>
      <c r="E68" s="288" t="s">
        <v>84</v>
      </c>
      <c r="F68" s="289">
        <f>+F30+F53+F60</f>
        <v>3</v>
      </c>
      <c r="G68" s="289">
        <f t="shared" ref="G68:M68" si="4">+G30+G53+G60</f>
        <v>3160</v>
      </c>
      <c r="H68" s="289">
        <f t="shared" si="4"/>
        <v>676400</v>
      </c>
      <c r="I68" s="289">
        <f t="shared" si="4"/>
        <v>676400</v>
      </c>
      <c r="J68" s="289">
        <f t="shared" si="4"/>
        <v>676400</v>
      </c>
      <c r="K68" s="290">
        <f t="shared" si="4"/>
        <v>0</v>
      </c>
      <c r="L68" s="291">
        <f t="shared" si="4"/>
        <v>0</v>
      </c>
      <c r="M68" s="292">
        <f t="shared" si="4"/>
        <v>0</v>
      </c>
    </row>
    <row r="69" spans="2:13" ht="19.399999999999999" customHeight="1">
      <c r="B69" s="577"/>
      <c r="C69" s="556"/>
      <c r="D69" s="571"/>
      <c r="E69" s="276" t="s">
        <v>85</v>
      </c>
      <c r="F69" s="277">
        <f t="shared" ref="F69:M74" ca="1" si="5">+F31+F54+F61</f>
        <v>3</v>
      </c>
      <c r="G69" s="277">
        <f t="shared" ca="1" si="5"/>
        <v>3160</v>
      </c>
      <c r="H69" s="277">
        <f t="shared" ca="1" si="5"/>
        <v>676400</v>
      </c>
      <c r="I69" s="277">
        <f t="shared" ca="1" si="5"/>
        <v>676400</v>
      </c>
      <c r="J69" s="277">
        <f t="shared" ca="1" si="5"/>
        <v>676400</v>
      </c>
      <c r="K69" s="278">
        <f t="shared" ca="1" si="5"/>
        <v>0</v>
      </c>
      <c r="L69" s="279">
        <f t="shared" ca="1" si="5"/>
        <v>0</v>
      </c>
      <c r="M69" s="293">
        <f t="shared" ca="1" si="5"/>
        <v>0</v>
      </c>
    </row>
    <row r="70" spans="2:13" ht="19.399999999999999" customHeight="1">
      <c r="B70" s="577"/>
      <c r="C70" s="556"/>
      <c r="D70" s="571"/>
      <c r="E70" s="280" t="s">
        <v>86</v>
      </c>
      <c r="F70" s="281">
        <f t="shared" ca="1" si="5"/>
        <v>0</v>
      </c>
      <c r="G70" s="281">
        <f t="shared" ca="1" si="5"/>
        <v>0</v>
      </c>
      <c r="H70" s="281">
        <f t="shared" ca="1" si="5"/>
        <v>0</v>
      </c>
      <c r="I70" s="281">
        <f t="shared" ca="1" si="5"/>
        <v>0</v>
      </c>
      <c r="J70" s="281">
        <f t="shared" ca="1" si="5"/>
        <v>0</v>
      </c>
      <c r="K70" s="282">
        <f t="shared" ca="1" si="5"/>
        <v>0</v>
      </c>
      <c r="L70" s="283">
        <f t="shared" ca="1" si="5"/>
        <v>0</v>
      </c>
      <c r="M70" s="294">
        <f t="shared" ca="1" si="5"/>
        <v>0</v>
      </c>
    </row>
    <row r="71" spans="2:13" ht="19.399999999999999" customHeight="1">
      <c r="B71" s="577"/>
      <c r="C71" s="556"/>
      <c r="D71" s="572"/>
      <c r="E71" s="284" t="s">
        <v>87</v>
      </c>
      <c r="F71" s="285">
        <f t="shared" ca="1" si="5"/>
        <v>0</v>
      </c>
      <c r="G71" s="285">
        <f t="shared" ca="1" si="5"/>
        <v>0</v>
      </c>
      <c r="H71" s="285">
        <f t="shared" ca="1" si="5"/>
        <v>0</v>
      </c>
      <c r="I71" s="285">
        <f t="shared" ca="1" si="5"/>
        <v>0</v>
      </c>
      <c r="J71" s="285">
        <f t="shared" ca="1" si="5"/>
        <v>0</v>
      </c>
      <c r="K71" s="286">
        <f t="shared" ca="1" si="5"/>
        <v>0</v>
      </c>
      <c r="L71" s="287">
        <f t="shared" ca="1" si="5"/>
        <v>0</v>
      </c>
      <c r="M71" s="295">
        <f t="shared" ca="1" si="5"/>
        <v>0</v>
      </c>
    </row>
    <row r="72" spans="2:13" ht="19.399999999999999" customHeight="1">
      <c r="B72" s="577"/>
      <c r="C72" s="556"/>
      <c r="D72" s="573" t="s">
        <v>18</v>
      </c>
      <c r="E72" s="272" t="s">
        <v>88</v>
      </c>
      <c r="F72" s="273">
        <f t="shared" si="5"/>
        <v>48</v>
      </c>
      <c r="G72" s="273">
        <f t="shared" si="5"/>
        <v>3160</v>
      </c>
      <c r="H72" s="273">
        <f t="shared" si="5"/>
        <v>676400</v>
      </c>
      <c r="I72" s="273">
        <f t="shared" si="5"/>
        <v>676400</v>
      </c>
      <c r="J72" s="273">
        <f t="shared" si="5"/>
        <v>676400</v>
      </c>
      <c r="K72" s="274">
        <f t="shared" si="5"/>
        <v>0</v>
      </c>
      <c r="L72" s="275">
        <f t="shared" si="5"/>
        <v>0</v>
      </c>
      <c r="M72" s="296">
        <f t="shared" si="5"/>
        <v>0</v>
      </c>
    </row>
    <row r="73" spans="2:13" ht="19.399999999999999" customHeight="1">
      <c r="B73" s="577"/>
      <c r="C73" s="556"/>
      <c r="D73" s="571"/>
      <c r="E73" s="276" t="s">
        <v>85</v>
      </c>
      <c r="F73" s="277">
        <f t="shared" si="5"/>
        <v>3</v>
      </c>
      <c r="G73" s="277">
        <f t="shared" si="5"/>
        <v>3160</v>
      </c>
      <c r="H73" s="277">
        <f t="shared" si="5"/>
        <v>676400</v>
      </c>
      <c r="I73" s="277">
        <f t="shared" si="5"/>
        <v>676400</v>
      </c>
      <c r="J73" s="277">
        <f t="shared" si="5"/>
        <v>676400</v>
      </c>
      <c r="K73" s="278">
        <f t="shared" si="5"/>
        <v>0</v>
      </c>
      <c r="L73" s="279">
        <f t="shared" si="5"/>
        <v>0</v>
      </c>
      <c r="M73" s="293">
        <f t="shared" si="5"/>
        <v>0</v>
      </c>
    </row>
    <row r="74" spans="2:13" ht="19.399999999999999" customHeight="1" thickBot="1">
      <c r="B74" s="578"/>
      <c r="C74" s="557"/>
      <c r="D74" s="574"/>
      <c r="E74" s="297" t="s">
        <v>86</v>
      </c>
      <c r="F74" s="298">
        <f t="shared" si="5"/>
        <v>0</v>
      </c>
      <c r="G74" s="298">
        <f t="shared" si="5"/>
        <v>0</v>
      </c>
      <c r="H74" s="298">
        <f t="shared" si="5"/>
        <v>0</v>
      </c>
      <c r="I74" s="298">
        <f t="shared" si="5"/>
        <v>0</v>
      </c>
      <c r="J74" s="298">
        <f t="shared" si="5"/>
        <v>0</v>
      </c>
      <c r="K74" s="299">
        <f t="shared" si="5"/>
        <v>0</v>
      </c>
      <c r="L74" s="300">
        <f t="shared" si="5"/>
        <v>0</v>
      </c>
      <c r="M74" s="301">
        <f t="shared" si="5"/>
        <v>0</v>
      </c>
    </row>
    <row r="75" spans="2:13" ht="19.399999999999999" customHeight="1">
      <c r="B75" s="580" t="s">
        <v>125</v>
      </c>
      <c r="C75" s="554" t="s">
        <v>114</v>
      </c>
      <c r="D75" s="551" t="s">
        <v>83</v>
      </c>
      <c r="E75" s="193" t="s">
        <v>84</v>
      </c>
      <c r="F75" s="206">
        <f>+'（①本体）入力画面'!CM37</f>
        <v>1</v>
      </c>
      <c r="G75" s="206">
        <f>+'（①本体）入力画面'!CN37</f>
        <v>2000</v>
      </c>
      <c r="H75" s="206">
        <f>+'（①本体）入力画面'!CO37</f>
        <v>660000</v>
      </c>
      <c r="I75" s="206">
        <f>+'（①本体）入力画面'!CP37</f>
        <v>660000</v>
      </c>
      <c r="J75" s="206">
        <f>+'（①本体）入力画面'!CQ37</f>
        <v>660000</v>
      </c>
      <c r="K75" s="206">
        <f>+'（①本体）入力画面'!CR37</f>
        <v>0</v>
      </c>
      <c r="L75" s="207">
        <f>+'（①本体）入力画面'!JV37</f>
        <v>0</v>
      </c>
      <c r="M75" s="207">
        <f>+'（①本体）入力画面'!JW37</f>
        <v>0</v>
      </c>
    </row>
    <row r="76" spans="2:13" ht="19.399999999999999" customHeight="1">
      <c r="B76" s="581"/>
      <c r="C76" s="552"/>
      <c r="D76" s="552"/>
      <c r="E76" s="194" t="s">
        <v>85</v>
      </c>
      <c r="F76" s="208">
        <f ca="1">+'（①本体）入力画面'!CM38</f>
        <v>1</v>
      </c>
      <c r="G76" s="208">
        <f ca="1">+'（①本体）入力画面'!CN38</f>
        <v>2000</v>
      </c>
      <c r="H76" s="208">
        <f ca="1">+'（①本体）入力画面'!CO38</f>
        <v>660000</v>
      </c>
      <c r="I76" s="208">
        <f ca="1">+'（①本体）入力画面'!CP38</f>
        <v>660000</v>
      </c>
      <c r="J76" s="208">
        <f ca="1">+'（①本体）入力画面'!CQ38</f>
        <v>660000</v>
      </c>
      <c r="K76" s="209">
        <f ca="1">+'（①本体）入力画面'!CR38</f>
        <v>0</v>
      </c>
      <c r="L76" s="210">
        <f ca="1">+'（①本体）入力画面'!JV38</f>
        <v>0</v>
      </c>
      <c r="M76" s="210">
        <f ca="1">+'（①本体）入力画面'!JW38</f>
        <v>0</v>
      </c>
    </row>
    <row r="77" spans="2:13" ht="19.399999999999999" customHeight="1">
      <c r="B77" s="581"/>
      <c r="C77" s="552"/>
      <c r="D77" s="552"/>
      <c r="E77" s="195" t="s">
        <v>86</v>
      </c>
      <c r="F77" s="211">
        <f ca="1">+'（①本体）入力画面'!CM39</f>
        <v>0</v>
      </c>
      <c r="G77" s="211">
        <f ca="1">+'（①本体）入力画面'!CN39</f>
        <v>0</v>
      </c>
      <c r="H77" s="211">
        <f ca="1">+'（①本体）入力画面'!CO39</f>
        <v>0</v>
      </c>
      <c r="I77" s="211">
        <f ca="1">+'（①本体）入力画面'!CP39</f>
        <v>0</v>
      </c>
      <c r="J77" s="211">
        <f ca="1">+'（①本体）入力画面'!CQ39</f>
        <v>0</v>
      </c>
      <c r="K77" s="212">
        <f ca="1">+'（①本体）入力画面'!CR39</f>
        <v>0</v>
      </c>
      <c r="L77" s="213">
        <f ca="1">+'（①本体）入力画面'!JV39</f>
        <v>0</v>
      </c>
      <c r="M77" s="213">
        <f ca="1">+'（①本体）入力画面'!JW39</f>
        <v>0</v>
      </c>
    </row>
    <row r="78" spans="2:13" ht="19.399999999999999" customHeight="1">
      <c r="B78" s="581"/>
      <c r="C78" s="552"/>
      <c r="D78" s="553"/>
      <c r="E78" s="196" t="s">
        <v>87</v>
      </c>
      <c r="F78" s="214">
        <f ca="1">+'（①本体）入力画面'!CM40</f>
        <v>0</v>
      </c>
      <c r="G78" s="214">
        <f ca="1">+'（①本体）入力画面'!CN40</f>
        <v>0</v>
      </c>
      <c r="H78" s="214">
        <f ca="1">+'（①本体）入力画面'!CO40</f>
        <v>0</v>
      </c>
      <c r="I78" s="214">
        <f ca="1">+'（①本体）入力画面'!CP40</f>
        <v>0</v>
      </c>
      <c r="J78" s="214">
        <f ca="1">+'（①本体）入力画面'!CQ40</f>
        <v>0</v>
      </c>
      <c r="K78" s="215">
        <f ca="1">+'（①本体）入力画面'!CR40</f>
        <v>0</v>
      </c>
      <c r="L78" s="216">
        <f ca="1">+'（①本体）入力画面'!JV40</f>
        <v>0</v>
      </c>
      <c r="M78" s="216">
        <f ca="1">+'（①本体）入力画面'!JW40</f>
        <v>0</v>
      </c>
    </row>
    <row r="79" spans="2:13" ht="19.399999999999999" customHeight="1">
      <c r="B79" s="581"/>
      <c r="C79" s="552"/>
      <c r="D79" s="551" t="s">
        <v>18</v>
      </c>
      <c r="E79" s="193" t="s">
        <v>88</v>
      </c>
      <c r="F79" s="206">
        <f>+'（①本体）入力画面'!CM41</f>
        <v>1</v>
      </c>
      <c r="G79" s="206">
        <f>+'（①本体）入力画面'!CN41</f>
        <v>2000</v>
      </c>
      <c r="H79" s="206">
        <f>+'（①本体）入力画面'!CO41</f>
        <v>660000</v>
      </c>
      <c r="I79" s="206">
        <f>+'（①本体）入力画面'!CP41</f>
        <v>660000</v>
      </c>
      <c r="J79" s="206">
        <f>+'（①本体）入力画面'!CQ41</f>
        <v>660000</v>
      </c>
      <c r="K79" s="206">
        <f>+'（①本体）入力画面'!CR41</f>
        <v>0</v>
      </c>
      <c r="L79" s="207">
        <f>+'（①本体）入力画面'!JV41</f>
        <v>0</v>
      </c>
      <c r="M79" s="207">
        <f>+'（①本体）入力画面'!JW41</f>
        <v>0</v>
      </c>
    </row>
    <row r="80" spans="2:13" ht="19.399999999999999" customHeight="1">
      <c r="B80" s="581"/>
      <c r="C80" s="552"/>
      <c r="D80" s="552"/>
      <c r="E80" s="194" t="s">
        <v>85</v>
      </c>
      <c r="F80" s="208">
        <f>+'（①本体）入力画面'!CM42</f>
        <v>1</v>
      </c>
      <c r="G80" s="208">
        <f>+'（①本体）入力画面'!CN42</f>
        <v>2000</v>
      </c>
      <c r="H80" s="208">
        <f>+'（①本体）入力画面'!CO42</f>
        <v>660000</v>
      </c>
      <c r="I80" s="208">
        <f>+'（①本体）入力画面'!CP42</f>
        <v>660000</v>
      </c>
      <c r="J80" s="208">
        <f>+'（①本体）入力画面'!CQ42</f>
        <v>660000</v>
      </c>
      <c r="K80" s="209">
        <f>+'（①本体）入力画面'!CR42</f>
        <v>0</v>
      </c>
      <c r="L80" s="210">
        <f>+'（①本体）入力画面'!JV42</f>
        <v>0</v>
      </c>
      <c r="M80" s="210">
        <f>+'（①本体）入力画面'!JW42</f>
        <v>0</v>
      </c>
    </row>
    <row r="81" spans="2:13" ht="19.399999999999999" customHeight="1">
      <c r="B81" s="581"/>
      <c r="C81" s="553"/>
      <c r="D81" s="553"/>
      <c r="E81" s="196" t="s">
        <v>86</v>
      </c>
      <c r="F81" s="214">
        <f>+'（①本体）入力画面'!CM43</f>
        <v>0</v>
      </c>
      <c r="G81" s="214">
        <f>+'（①本体）入力画面'!CN43</f>
        <v>0</v>
      </c>
      <c r="H81" s="214">
        <f>+'（①本体）入力画面'!CO43</f>
        <v>0</v>
      </c>
      <c r="I81" s="214">
        <f>+'（①本体）入力画面'!CP43</f>
        <v>0</v>
      </c>
      <c r="J81" s="214">
        <f>+'（①本体）入力画面'!CQ43</f>
        <v>0</v>
      </c>
      <c r="K81" s="215">
        <f>+'（①本体）入力画面'!CR43</f>
        <v>0</v>
      </c>
      <c r="L81" s="216">
        <f>+'（①本体）入力画面'!JV43</f>
        <v>0</v>
      </c>
      <c r="M81" s="216">
        <f>+'（①本体）入力画面'!JW43</f>
        <v>0</v>
      </c>
    </row>
    <row r="82" spans="2:13" ht="19.399999999999999" customHeight="1">
      <c r="B82" s="581"/>
      <c r="C82" s="271" t="s">
        <v>115</v>
      </c>
      <c r="D82" s="20"/>
      <c r="E82" s="20"/>
      <c r="F82" s="217"/>
      <c r="G82" s="217"/>
      <c r="H82" s="217"/>
      <c r="I82" s="217"/>
      <c r="J82" s="217"/>
      <c r="K82" s="218"/>
      <c r="L82" s="219"/>
      <c r="M82" s="219"/>
    </row>
    <row r="83" spans="2:13" ht="19.399999999999999" customHeight="1">
      <c r="B83" s="581"/>
      <c r="C83" s="554" t="s">
        <v>116</v>
      </c>
      <c r="D83" s="551" t="s">
        <v>83</v>
      </c>
      <c r="E83" s="193" t="s">
        <v>84</v>
      </c>
      <c r="F83" s="206">
        <f>+'（①本体）入力画面'!CU37</f>
        <v>0</v>
      </c>
      <c r="G83" s="206">
        <f>+'（①本体）入力画面'!CV37</f>
        <v>0</v>
      </c>
      <c r="H83" s="206">
        <f>+'（①本体）入力画面'!CW37</f>
        <v>0</v>
      </c>
      <c r="I83" s="206">
        <f>+'（①本体）入力画面'!CX37</f>
        <v>0</v>
      </c>
      <c r="J83" s="206">
        <f>+'（①本体）入力画面'!CY37</f>
        <v>0</v>
      </c>
      <c r="K83" s="220">
        <f>+'（①本体）入力画面'!CZ37</f>
        <v>0</v>
      </c>
      <c r="L83" s="207">
        <f>+'（①本体）入力画面'!JY37</f>
        <v>0</v>
      </c>
      <c r="M83" s="207">
        <f>+'（①本体）入力画面'!JZ37</f>
        <v>0</v>
      </c>
    </row>
    <row r="84" spans="2:13" ht="19.399999999999999" customHeight="1">
      <c r="B84" s="581"/>
      <c r="C84" s="552"/>
      <c r="D84" s="552"/>
      <c r="E84" s="194" t="s">
        <v>85</v>
      </c>
      <c r="F84" s="208">
        <f ca="1">+'（①本体）入力画面'!CU38</f>
        <v>0</v>
      </c>
      <c r="G84" s="208">
        <f ca="1">+'（①本体）入力画面'!CV38</f>
        <v>0</v>
      </c>
      <c r="H84" s="208">
        <f ca="1">+'（①本体）入力画面'!CW38</f>
        <v>0</v>
      </c>
      <c r="I84" s="208">
        <f ca="1">+'（①本体）入力画面'!CX38</f>
        <v>0</v>
      </c>
      <c r="J84" s="208">
        <f ca="1">+'（①本体）入力画面'!CY38</f>
        <v>0</v>
      </c>
      <c r="K84" s="209">
        <f ca="1">+'（①本体）入力画面'!CZ38</f>
        <v>0</v>
      </c>
      <c r="L84" s="210">
        <f ca="1">+'（①本体）入力画面'!JY38</f>
        <v>0</v>
      </c>
      <c r="M84" s="210">
        <f ca="1">+'（①本体）入力画面'!JZ38</f>
        <v>0</v>
      </c>
    </row>
    <row r="85" spans="2:13" ht="19.399999999999999" customHeight="1">
      <c r="B85" s="581"/>
      <c r="C85" s="552"/>
      <c r="D85" s="552"/>
      <c r="E85" s="197" t="s">
        <v>86</v>
      </c>
      <c r="F85" s="221">
        <f ca="1">+'（①本体）入力画面'!CU39</f>
        <v>0</v>
      </c>
      <c r="G85" s="221">
        <f ca="1">+'（①本体）入力画面'!CV39</f>
        <v>0</v>
      </c>
      <c r="H85" s="221">
        <f ca="1">+'（①本体）入力画面'!CW39</f>
        <v>0</v>
      </c>
      <c r="I85" s="221">
        <f ca="1">+'（①本体）入力画面'!CX39</f>
        <v>0</v>
      </c>
      <c r="J85" s="221">
        <f ca="1">+'（①本体）入力画面'!CY39</f>
        <v>0</v>
      </c>
      <c r="K85" s="222">
        <f ca="1">+'（①本体）入力画面'!CZ39</f>
        <v>0</v>
      </c>
      <c r="L85" s="223">
        <f ca="1">+'（①本体）入力画面'!JY39</f>
        <v>0</v>
      </c>
      <c r="M85" s="223">
        <f ca="1">+'（①本体）入力画面'!JZ39</f>
        <v>0</v>
      </c>
    </row>
    <row r="86" spans="2:13" ht="19.399999999999999" customHeight="1">
      <c r="B86" s="581"/>
      <c r="C86" s="552"/>
      <c r="D86" s="553"/>
      <c r="E86" s="196" t="s">
        <v>87</v>
      </c>
      <c r="F86" s="214">
        <f ca="1">+'（①本体）入力画面'!CU40</f>
        <v>0</v>
      </c>
      <c r="G86" s="214">
        <f ca="1">+'（①本体）入力画面'!CV40</f>
        <v>0</v>
      </c>
      <c r="H86" s="214">
        <f ca="1">+'（①本体）入力画面'!CW40</f>
        <v>0</v>
      </c>
      <c r="I86" s="214">
        <f ca="1">+'（①本体）入力画面'!CX40</f>
        <v>0</v>
      </c>
      <c r="J86" s="214">
        <f ca="1">+'（①本体）入力画面'!CY40</f>
        <v>0</v>
      </c>
      <c r="K86" s="215">
        <f ca="1">+'（①本体）入力画面'!CZ40</f>
        <v>0</v>
      </c>
      <c r="L86" s="216">
        <f ca="1">+'（①本体）入力画面'!JY40</f>
        <v>0</v>
      </c>
      <c r="M86" s="216">
        <f ca="1">+'（①本体）入力画面'!JZ40</f>
        <v>0</v>
      </c>
    </row>
    <row r="87" spans="2:13" ht="19.399999999999999" customHeight="1">
      <c r="B87" s="581"/>
      <c r="C87" s="552"/>
      <c r="D87" s="551" t="s">
        <v>18</v>
      </c>
      <c r="E87" s="198" t="s">
        <v>88</v>
      </c>
      <c r="F87" s="206">
        <f>+'（①本体）入力画面'!CU41</f>
        <v>0</v>
      </c>
      <c r="G87" s="206">
        <f>+'（①本体）入力画面'!CV41</f>
        <v>0</v>
      </c>
      <c r="H87" s="206">
        <f>+'（①本体）入力画面'!CW41</f>
        <v>0</v>
      </c>
      <c r="I87" s="206">
        <f>+'（①本体）入力画面'!CX41</f>
        <v>0</v>
      </c>
      <c r="J87" s="206">
        <f>+'（①本体）入力画面'!CY41</f>
        <v>0</v>
      </c>
      <c r="K87" s="220">
        <f>+'（①本体）入力画面'!CZ41</f>
        <v>0</v>
      </c>
      <c r="L87" s="207">
        <f>+'（①本体）入力画面'!JY41</f>
        <v>0</v>
      </c>
      <c r="M87" s="207">
        <f>+'（①本体）入力画面'!JZ41</f>
        <v>0</v>
      </c>
    </row>
    <row r="88" spans="2:13" ht="19.399999999999999" customHeight="1">
      <c r="B88" s="581"/>
      <c r="C88" s="552"/>
      <c r="D88" s="552"/>
      <c r="E88" s="194" t="s">
        <v>85</v>
      </c>
      <c r="F88" s="208">
        <f>+'（①本体）入力画面'!CU42</f>
        <v>0</v>
      </c>
      <c r="G88" s="208">
        <f>+'（①本体）入力画面'!CV42</f>
        <v>0</v>
      </c>
      <c r="H88" s="208">
        <f>+'（①本体）入力画面'!CW42</f>
        <v>0</v>
      </c>
      <c r="I88" s="208">
        <f>+'（①本体）入力画面'!CX42</f>
        <v>0</v>
      </c>
      <c r="J88" s="208">
        <f>+'（①本体）入力画面'!CY42</f>
        <v>0</v>
      </c>
      <c r="K88" s="209">
        <f>+'（①本体）入力画面'!CZ42</f>
        <v>0</v>
      </c>
      <c r="L88" s="210">
        <f>+'（①本体）入力画面'!JY42</f>
        <v>0</v>
      </c>
      <c r="M88" s="210">
        <f>+'（①本体）入力画面'!JZ42</f>
        <v>0</v>
      </c>
    </row>
    <row r="89" spans="2:13" ht="19.399999999999999" customHeight="1">
      <c r="B89" s="581"/>
      <c r="C89" s="553"/>
      <c r="D89" s="553"/>
      <c r="E89" s="196" t="s">
        <v>86</v>
      </c>
      <c r="F89" s="214">
        <f>+'（①本体）入力画面'!CU43</f>
        <v>0</v>
      </c>
      <c r="G89" s="214">
        <f>+'（①本体）入力画面'!CV43</f>
        <v>0</v>
      </c>
      <c r="H89" s="214">
        <f>+'（①本体）入力画面'!CW43</f>
        <v>0</v>
      </c>
      <c r="I89" s="214">
        <f>+'（①本体）入力画面'!CX43</f>
        <v>0</v>
      </c>
      <c r="J89" s="214">
        <f>+'（①本体）入力画面'!CY43</f>
        <v>0</v>
      </c>
      <c r="K89" s="215">
        <f>+'（①本体）入力画面'!CZ43</f>
        <v>0</v>
      </c>
      <c r="L89" s="216">
        <f>+'（①本体）入力画面'!JY43</f>
        <v>0</v>
      </c>
      <c r="M89" s="216">
        <f>+'（①本体）入力画面'!JZ43</f>
        <v>0</v>
      </c>
    </row>
    <row r="90" spans="2:13" ht="19.399999999999999" customHeight="1">
      <c r="B90" s="581"/>
      <c r="C90" s="271" t="s">
        <v>117</v>
      </c>
      <c r="D90" s="20"/>
      <c r="E90" s="20"/>
      <c r="F90" s="217"/>
      <c r="G90" s="217"/>
      <c r="H90" s="217"/>
      <c r="I90" s="217"/>
      <c r="J90" s="217"/>
      <c r="K90" s="218"/>
      <c r="L90" s="219"/>
      <c r="M90" s="219"/>
    </row>
    <row r="91" spans="2:13" ht="19.399999999999999" customHeight="1">
      <c r="B91" s="581"/>
      <c r="C91" s="573" t="s">
        <v>19</v>
      </c>
      <c r="D91" s="573" t="s">
        <v>83</v>
      </c>
      <c r="E91" s="272" t="s">
        <v>84</v>
      </c>
      <c r="F91" s="273">
        <f>+F75+F83</f>
        <v>1</v>
      </c>
      <c r="G91" s="273">
        <f t="shared" ref="G91:M91" si="6">+G75+G83</f>
        <v>2000</v>
      </c>
      <c r="H91" s="273">
        <f t="shared" si="6"/>
        <v>660000</v>
      </c>
      <c r="I91" s="273">
        <f t="shared" si="6"/>
        <v>660000</v>
      </c>
      <c r="J91" s="273">
        <f t="shared" si="6"/>
        <v>660000</v>
      </c>
      <c r="K91" s="274">
        <f t="shared" si="6"/>
        <v>0</v>
      </c>
      <c r="L91" s="275">
        <f t="shared" si="6"/>
        <v>0</v>
      </c>
      <c r="M91" s="275">
        <f t="shared" si="6"/>
        <v>0</v>
      </c>
    </row>
    <row r="92" spans="2:13" ht="19.399999999999999" customHeight="1">
      <c r="B92" s="581"/>
      <c r="C92" s="571"/>
      <c r="D92" s="571"/>
      <c r="E92" s="276" t="s">
        <v>85</v>
      </c>
      <c r="F92" s="277">
        <f t="shared" ref="F92:M97" ca="1" si="7">+F76+F84</f>
        <v>1</v>
      </c>
      <c r="G92" s="277">
        <f t="shared" ca="1" si="7"/>
        <v>2000</v>
      </c>
      <c r="H92" s="277">
        <f t="shared" ca="1" si="7"/>
        <v>660000</v>
      </c>
      <c r="I92" s="277">
        <f t="shared" ca="1" si="7"/>
        <v>660000</v>
      </c>
      <c r="J92" s="277">
        <f t="shared" ca="1" si="7"/>
        <v>660000</v>
      </c>
      <c r="K92" s="278">
        <f t="shared" ca="1" si="7"/>
        <v>0</v>
      </c>
      <c r="L92" s="279">
        <f t="shared" ca="1" si="7"/>
        <v>0</v>
      </c>
      <c r="M92" s="279">
        <f t="shared" ca="1" si="7"/>
        <v>0</v>
      </c>
    </row>
    <row r="93" spans="2:13" ht="19.399999999999999" customHeight="1">
      <c r="B93" s="581"/>
      <c r="C93" s="571"/>
      <c r="D93" s="571"/>
      <c r="E93" s="280" t="s">
        <v>86</v>
      </c>
      <c r="F93" s="281">
        <f t="shared" ca="1" si="7"/>
        <v>0</v>
      </c>
      <c r="G93" s="281">
        <f t="shared" ca="1" si="7"/>
        <v>0</v>
      </c>
      <c r="H93" s="281">
        <f t="shared" ca="1" si="7"/>
        <v>0</v>
      </c>
      <c r="I93" s="281">
        <f t="shared" ca="1" si="7"/>
        <v>0</v>
      </c>
      <c r="J93" s="281">
        <f t="shared" ca="1" si="7"/>
        <v>0</v>
      </c>
      <c r="K93" s="282">
        <f t="shared" ca="1" si="7"/>
        <v>0</v>
      </c>
      <c r="L93" s="283">
        <f t="shared" ca="1" si="7"/>
        <v>0</v>
      </c>
      <c r="M93" s="283">
        <f t="shared" ca="1" si="7"/>
        <v>0</v>
      </c>
    </row>
    <row r="94" spans="2:13" ht="19.399999999999999" customHeight="1">
      <c r="B94" s="581"/>
      <c r="C94" s="571"/>
      <c r="D94" s="572"/>
      <c r="E94" s="284" t="s">
        <v>87</v>
      </c>
      <c r="F94" s="285">
        <f t="shared" ca="1" si="7"/>
        <v>0</v>
      </c>
      <c r="G94" s="285">
        <f t="shared" ca="1" si="7"/>
        <v>0</v>
      </c>
      <c r="H94" s="285">
        <f t="shared" ca="1" si="7"/>
        <v>0</v>
      </c>
      <c r="I94" s="285">
        <f t="shared" ca="1" si="7"/>
        <v>0</v>
      </c>
      <c r="J94" s="285">
        <f t="shared" ca="1" si="7"/>
        <v>0</v>
      </c>
      <c r="K94" s="286">
        <f t="shared" ca="1" si="7"/>
        <v>0</v>
      </c>
      <c r="L94" s="287">
        <f t="shared" ca="1" si="7"/>
        <v>0</v>
      </c>
      <c r="M94" s="287">
        <f t="shared" ca="1" si="7"/>
        <v>0</v>
      </c>
    </row>
    <row r="95" spans="2:13" ht="19.399999999999999" customHeight="1">
      <c r="B95" s="581"/>
      <c r="C95" s="571"/>
      <c r="D95" s="573" t="s">
        <v>18</v>
      </c>
      <c r="E95" s="272" t="s">
        <v>88</v>
      </c>
      <c r="F95" s="273">
        <f t="shared" si="7"/>
        <v>1</v>
      </c>
      <c r="G95" s="273">
        <f t="shared" si="7"/>
        <v>2000</v>
      </c>
      <c r="H95" s="273">
        <f t="shared" si="7"/>
        <v>660000</v>
      </c>
      <c r="I95" s="273">
        <f t="shared" si="7"/>
        <v>660000</v>
      </c>
      <c r="J95" s="273">
        <f t="shared" si="7"/>
        <v>660000</v>
      </c>
      <c r="K95" s="274">
        <f t="shared" si="7"/>
        <v>0</v>
      </c>
      <c r="L95" s="275">
        <f t="shared" si="7"/>
        <v>0</v>
      </c>
      <c r="M95" s="275">
        <f t="shared" si="7"/>
        <v>0</v>
      </c>
    </row>
    <row r="96" spans="2:13" ht="19.399999999999999" customHeight="1">
      <c r="B96" s="581"/>
      <c r="C96" s="571"/>
      <c r="D96" s="571"/>
      <c r="E96" s="276" t="s">
        <v>85</v>
      </c>
      <c r="F96" s="277">
        <f t="shared" si="7"/>
        <v>1</v>
      </c>
      <c r="G96" s="277">
        <f t="shared" si="7"/>
        <v>2000</v>
      </c>
      <c r="H96" s="277">
        <f t="shared" si="7"/>
        <v>660000</v>
      </c>
      <c r="I96" s="277">
        <f t="shared" si="7"/>
        <v>660000</v>
      </c>
      <c r="J96" s="277">
        <f t="shared" si="7"/>
        <v>660000</v>
      </c>
      <c r="K96" s="278">
        <f t="shared" si="7"/>
        <v>0</v>
      </c>
      <c r="L96" s="279">
        <f t="shared" si="7"/>
        <v>0</v>
      </c>
      <c r="M96" s="279">
        <f t="shared" si="7"/>
        <v>0</v>
      </c>
    </row>
    <row r="97" spans="2:13" ht="19.399999999999999" customHeight="1">
      <c r="B97" s="581"/>
      <c r="C97" s="572"/>
      <c r="D97" s="572"/>
      <c r="E97" s="284" t="s">
        <v>86</v>
      </c>
      <c r="F97" s="285">
        <f t="shared" si="7"/>
        <v>0</v>
      </c>
      <c r="G97" s="285">
        <f t="shared" si="7"/>
        <v>0</v>
      </c>
      <c r="H97" s="285">
        <f t="shared" si="7"/>
        <v>0</v>
      </c>
      <c r="I97" s="285">
        <f t="shared" si="7"/>
        <v>0</v>
      </c>
      <c r="J97" s="285">
        <f t="shared" si="7"/>
        <v>0</v>
      </c>
      <c r="K97" s="286">
        <f t="shared" si="7"/>
        <v>0</v>
      </c>
      <c r="L97" s="287">
        <f t="shared" si="7"/>
        <v>0</v>
      </c>
      <c r="M97" s="287">
        <f t="shared" si="7"/>
        <v>0</v>
      </c>
    </row>
    <row r="98" spans="2:13" ht="19.399999999999999" customHeight="1">
      <c r="B98" s="581"/>
      <c r="C98" s="554" t="s">
        <v>118</v>
      </c>
      <c r="D98" s="551" t="s">
        <v>83</v>
      </c>
      <c r="E98" s="193" t="s">
        <v>84</v>
      </c>
      <c r="F98" s="206">
        <f>+'（①本体）入力画面'!DL37</f>
        <v>0</v>
      </c>
      <c r="G98" s="206">
        <f>+'（①本体）入力画面'!DM37</f>
        <v>0</v>
      </c>
      <c r="H98" s="206">
        <f>+'（①本体）入力画面'!DN37</f>
        <v>0</v>
      </c>
      <c r="I98" s="206">
        <f>+'（①本体）入力画面'!DO37</f>
        <v>0</v>
      </c>
      <c r="J98" s="206">
        <f>+'（①本体）入力画面'!DP37</f>
        <v>0</v>
      </c>
      <c r="K98" s="206">
        <f>+'（①本体）入力画面'!DQ37</f>
        <v>0</v>
      </c>
      <c r="L98" s="207">
        <f>+'（①本体）入力画面'!KB37</f>
        <v>0</v>
      </c>
      <c r="M98" s="207">
        <f>+'（①本体）入力画面'!KC37</f>
        <v>0</v>
      </c>
    </row>
    <row r="99" spans="2:13" ht="19.399999999999999" customHeight="1">
      <c r="B99" s="581"/>
      <c r="C99" s="552"/>
      <c r="D99" s="552"/>
      <c r="E99" s="194" t="s">
        <v>85</v>
      </c>
      <c r="F99" s="208">
        <f ca="1">+'（①本体）入力画面'!DL38</f>
        <v>0</v>
      </c>
      <c r="G99" s="208">
        <f ca="1">+'（①本体）入力画面'!DM38</f>
        <v>0</v>
      </c>
      <c r="H99" s="208">
        <f ca="1">+'（①本体）入力画面'!DN38</f>
        <v>0</v>
      </c>
      <c r="I99" s="208">
        <f ca="1">+'（①本体）入力画面'!DO38</f>
        <v>0</v>
      </c>
      <c r="J99" s="208">
        <f ca="1">+'（①本体）入力画面'!DP38</f>
        <v>0</v>
      </c>
      <c r="K99" s="209">
        <f ca="1">+'（①本体）入力画面'!DQ38</f>
        <v>0</v>
      </c>
      <c r="L99" s="210">
        <f ca="1">+'（①本体）入力画面'!KB38</f>
        <v>0</v>
      </c>
      <c r="M99" s="210">
        <f ca="1">+'（①本体）入力画面'!KC38</f>
        <v>0</v>
      </c>
    </row>
    <row r="100" spans="2:13" ht="19.399999999999999" customHeight="1">
      <c r="B100" s="581"/>
      <c r="C100" s="552"/>
      <c r="D100" s="552"/>
      <c r="E100" s="195" t="s">
        <v>86</v>
      </c>
      <c r="F100" s="211">
        <f ca="1">+'（①本体）入力画面'!DL39</f>
        <v>0</v>
      </c>
      <c r="G100" s="211">
        <f ca="1">+'（①本体）入力画面'!DM39</f>
        <v>0</v>
      </c>
      <c r="H100" s="211">
        <f ca="1">+'（①本体）入力画面'!DN39</f>
        <v>0</v>
      </c>
      <c r="I100" s="211">
        <f ca="1">+'（①本体）入力画面'!DO39</f>
        <v>0</v>
      </c>
      <c r="J100" s="211">
        <f ca="1">+'（①本体）入力画面'!DP39</f>
        <v>0</v>
      </c>
      <c r="K100" s="212">
        <f ca="1">+'（①本体）入力画面'!DQ39</f>
        <v>0</v>
      </c>
      <c r="L100" s="213">
        <f ca="1">+'（①本体）入力画面'!KB39</f>
        <v>0</v>
      </c>
      <c r="M100" s="213">
        <f ca="1">+'（①本体）入力画面'!KC39</f>
        <v>0</v>
      </c>
    </row>
    <row r="101" spans="2:13" ht="19.399999999999999" customHeight="1">
      <c r="B101" s="581"/>
      <c r="C101" s="552"/>
      <c r="D101" s="553"/>
      <c r="E101" s="196" t="s">
        <v>87</v>
      </c>
      <c r="F101" s="214">
        <f ca="1">+'（①本体）入力画面'!DL40</f>
        <v>0</v>
      </c>
      <c r="G101" s="214">
        <f ca="1">+'（①本体）入力画面'!DM40</f>
        <v>0</v>
      </c>
      <c r="H101" s="214">
        <f ca="1">+'（①本体）入力画面'!DN40</f>
        <v>0</v>
      </c>
      <c r="I101" s="214">
        <f ca="1">+'（①本体）入力画面'!DO40</f>
        <v>0</v>
      </c>
      <c r="J101" s="214">
        <f ca="1">+'（①本体）入力画面'!DP40</f>
        <v>0</v>
      </c>
      <c r="K101" s="215">
        <f ca="1">+'（①本体）入力画面'!DQ40</f>
        <v>0</v>
      </c>
      <c r="L101" s="216">
        <f ca="1">+'（①本体）入力画面'!KB40</f>
        <v>0</v>
      </c>
      <c r="M101" s="216">
        <f ca="1">+'（①本体）入力画面'!KC40</f>
        <v>0</v>
      </c>
    </row>
    <row r="102" spans="2:13" ht="19.399999999999999" customHeight="1">
      <c r="B102" s="581"/>
      <c r="C102" s="552"/>
      <c r="D102" s="551" t="s">
        <v>18</v>
      </c>
      <c r="E102" s="193" t="s">
        <v>88</v>
      </c>
      <c r="F102" s="206">
        <f>+'（①本体）入力画面'!DL41</f>
        <v>9</v>
      </c>
      <c r="G102" s="206">
        <f>+'（①本体）入力画面'!DM41</f>
        <v>0</v>
      </c>
      <c r="H102" s="206">
        <f>+'（①本体）入力画面'!DN41</f>
        <v>0</v>
      </c>
      <c r="I102" s="206">
        <f>+'（①本体）入力画面'!DO41</f>
        <v>0</v>
      </c>
      <c r="J102" s="206">
        <f>+'（①本体）入力画面'!DP41</f>
        <v>0</v>
      </c>
      <c r="K102" s="206">
        <f>+'（①本体）入力画面'!DQ41</f>
        <v>0</v>
      </c>
      <c r="L102" s="207">
        <f>+'（①本体）入力画面'!KB41</f>
        <v>0</v>
      </c>
      <c r="M102" s="207">
        <f>+'（①本体）入力画面'!KC41</f>
        <v>0</v>
      </c>
    </row>
    <row r="103" spans="2:13" ht="19.399999999999999" customHeight="1">
      <c r="B103" s="581"/>
      <c r="C103" s="552"/>
      <c r="D103" s="552"/>
      <c r="E103" s="194" t="s">
        <v>85</v>
      </c>
      <c r="F103" s="208">
        <f>+'（①本体）入力画面'!DL42</f>
        <v>0</v>
      </c>
      <c r="G103" s="208">
        <f>+'（①本体）入力画面'!DM42</f>
        <v>0</v>
      </c>
      <c r="H103" s="208">
        <f>+'（①本体）入力画面'!DN42</f>
        <v>0</v>
      </c>
      <c r="I103" s="208">
        <f>+'（①本体）入力画面'!DO42</f>
        <v>0</v>
      </c>
      <c r="J103" s="208">
        <f>+'（①本体）入力画面'!DP42</f>
        <v>0</v>
      </c>
      <c r="K103" s="209">
        <f>+'（①本体）入力画面'!DQ42</f>
        <v>0</v>
      </c>
      <c r="L103" s="210">
        <f>+'（①本体）入力画面'!KB42</f>
        <v>0</v>
      </c>
      <c r="M103" s="210">
        <f>+'（①本体）入力画面'!KC42</f>
        <v>0</v>
      </c>
    </row>
    <row r="104" spans="2:13" ht="19.399999999999999" customHeight="1">
      <c r="B104" s="581"/>
      <c r="C104" s="553"/>
      <c r="D104" s="553"/>
      <c r="E104" s="196" t="s">
        <v>86</v>
      </c>
      <c r="F104" s="214">
        <f>+'（①本体）入力画面'!DL43</f>
        <v>0</v>
      </c>
      <c r="G104" s="214">
        <f>+'（①本体）入力画面'!DM43</f>
        <v>0</v>
      </c>
      <c r="H104" s="214">
        <f>+'（①本体）入力画面'!DN43</f>
        <v>0</v>
      </c>
      <c r="I104" s="214">
        <f>+'（①本体）入力画面'!DO43</f>
        <v>0</v>
      </c>
      <c r="J104" s="214">
        <f>+'（①本体）入力画面'!DP43</f>
        <v>0</v>
      </c>
      <c r="K104" s="215">
        <f>+'（①本体）入力画面'!DQ43</f>
        <v>0</v>
      </c>
      <c r="L104" s="216">
        <f>+'（①本体）入力画面'!KB43</f>
        <v>0</v>
      </c>
      <c r="M104" s="216">
        <f>+'（①本体）入力画面'!KC43</f>
        <v>0</v>
      </c>
    </row>
    <row r="105" spans="2:13" ht="19.399999999999999" customHeight="1">
      <c r="B105" s="581"/>
      <c r="C105" s="271" t="s">
        <v>119</v>
      </c>
      <c r="D105" s="20"/>
      <c r="E105" s="20"/>
      <c r="F105" s="217"/>
      <c r="G105" s="217"/>
      <c r="H105" s="217"/>
      <c r="I105" s="217"/>
      <c r="J105" s="217"/>
      <c r="K105" s="218"/>
      <c r="L105" s="219"/>
      <c r="M105" s="219"/>
    </row>
    <row r="106" spans="2:13" ht="19.399999999999999" customHeight="1">
      <c r="B106" s="581"/>
      <c r="C106" s="554" t="s">
        <v>120</v>
      </c>
      <c r="D106" s="551" t="s">
        <v>83</v>
      </c>
      <c r="E106" s="193" t="s">
        <v>84</v>
      </c>
      <c r="F106" s="206">
        <f>+'（①本体）入力画面'!DT37</f>
        <v>0</v>
      </c>
      <c r="G106" s="206">
        <f>+'（①本体）入力画面'!DU37</f>
        <v>0</v>
      </c>
      <c r="H106" s="206">
        <f>+'（①本体）入力画面'!DV37</f>
        <v>0</v>
      </c>
      <c r="I106" s="206">
        <f>+'（①本体）入力画面'!DW37</f>
        <v>0</v>
      </c>
      <c r="J106" s="206">
        <f>+'（①本体）入力画面'!DX37</f>
        <v>0</v>
      </c>
      <c r="K106" s="220">
        <f>+'（①本体）入力画面'!DY37</f>
        <v>0</v>
      </c>
      <c r="L106" s="207">
        <f>+'（①本体）入力画面'!KE37</f>
        <v>0</v>
      </c>
      <c r="M106" s="207">
        <f>+'（①本体）入力画面'!KF37</f>
        <v>0</v>
      </c>
    </row>
    <row r="107" spans="2:13" ht="19.399999999999999" customHeight="1">
      <c r="B107" s="581"/>
      <c r="C107" s="552"/>
      <c r="D107" s="552"/>
      <c r="E107" s="194" t="s">
        <v>85</v>
      </c>
      <c r="F107" s="208">
        <f ca="1">+'（①本体）入力画面'!DT38</f>
        <v>0</v>
      </c>
      <c r="G107" s="208">
        <f ca="1">+'（①本体）入力画面'!DU38</f>
        <v>0</v>
      </c>
      <c r="H107" s="208">
        <f ca="1">+'（①本体）入力画面'!DV38</f>
        <v>0</v>
      </c>
      <c r="I107" s="208">
        <f ca="1">+'（①本体）入力画面'!DW38</f>
        <v>0</v>
      </c>
      <c r="J107" s="208">
        <f ca="1">+'（①本体）入力画面'!DX38</f>
        <v>0</v>
      </c>
      <c r="K107" s="209">
        <f ca="1">+'（①本体）入力画面'!DY38</f>
        <v>0</v>
      </c>
      <c r="L107" s="210">
        <f ca="1">+'（①本体）入力画面'!KE38</f>
        <v>0</v>
      </c>
      <c r="M107" s="210">
        <f ca="1">+'（①本体）入力画面'!KF38</f>
        <v>0</v>
      </c>
    </row>
    <row r="108" spans="2:13" ht="19.399999999999999" customHeight="1">
      <c r="B108" s="581"/>
      <c r="C108" s="552"/>
      <c r="D108" s="552"/>
      <c r="E108" s="197" t="s">
        <v>86</v>
      </c>
      <c r="F108" s="221">
        <f ca="1">+'（①本体）入力画面'!DT39</f>
        <v>0</v>
      </c>
      <c r="G108" s="221">
        <f ca="1">+'（①本体）入力画面'!DU39</f>
        <v>0</v>
      </c>
      <c r="H108" s="221">
        <f ca="1">+'（①本体）入力画面'!DV39</f>
        <v>0</v>
      </c>
      <c r="I108" s="221">
        <f ca="1">+'（①本体）入力画面'!DW39</f>
        <v>0</v>
      </c>
      <c r="J108" s="221">
        <f ca="1">+'（①本体）入力画面'!DX39</f>
        <v>0</v>
      </c>
      <c r="K108" s="222">
        <f ca="1">+'（①本体）入力画面'!DY39</f>
        <v>0</v>
      </c>
      <c r="L108" s="223">
        <f ca="1">+'（①本体）入力画面'!KE39</f>
        <v>0</v>
      </c>
      <c r="M108" s="223">
        <f ca="1">+'（①本体）入力画面'!KF39</f>
        <v>0</v>
      </c>
    </row>
    <row r="109" spans="2:13" ht="19.399999999999999" customHeight="1">
      <c r="B109" s="581"/>
      <c r="C109" s="552"/>
      <c r="D109" s="553"/>
      <c r="E109" s="196" t="s">
        <v>87</v>
      </c>
      <c r="F109" s="214">
        <f ca="1">+'（①本体）入力画面'!DT40</f>
        <v>0</v>
      </c>
      <c r="G109" s="214">
        <f ca="1">+'（①本体）入力画面'!DU40</f>
        <v>0</v>
      </c>
      <c r="H109" s="214">
        <f ca="1">+'（①本体）入力画面'!DV40</f>
        <v>0</v>
      </c>
      <c r="I109" s="214">
        <f ca="1">+'（①本体）入力画面'!DW40</f>
        <v>0</v>
      </c>
      <c r="J109" s="214">
        <f ca="1">+'（①本体）入力画面'!DX40</f>
        <v>0</v>
      </c>
      <c r="K109" s="215">
        <f ca="1">+'（①本体）入力画面'!DY40</f>
        <v>0</v>
      </c>
      <c r="L109" s="216">
        <f ca="1">+'（①本体）入力画面'!KE40</f>
        <v>0</v>
      </c>
      <c r="M109" s="216">
        <f ca="1">+'（①本体）入力画面'!KF40</f>
        <v>0</v>
      </c>
    </row>
    <row r="110" spans="2:13" ht="19.399999999999999" customHeight="1">
      <c r="B110" s="581"/>
      <c r="C110" s="552"/>
      <c r="D110" s="551" t="s">
        <v>18</v>
      </c>
      <c r="E110" s="198" t="s">
        <v>88</v>
      </c>
      <c r="F110" s="206">
        <f>+'（①本体）入力画面'!DT41</f>
        <v>0</v>
      </c>
      <c r="G110" s="206">
        <f>+'（①本体）入力画面'!DU41</f>
        <v>0</v>
      </c>
      <c r="H110" s="206">
        <f>+'（①本体）入力画面'!DV41</f>
        <v>0</v>
      </c>
      <c r="I110" s="206">
        <f>+'（①本体）入力画面'!DW41</f>
        <v>0</v>
      </c>
      <c r="J110" s="206">
        <f>+'（①本体）入力画面'!DX41</f>
        <v>0</v>
      </c>
      <c r="K110" s="220">
        <f>+'（①本体）入力画面'!DY41</f>
        <v>0</v>
      </c>
      <c r="L110" s="207">
        <f>+'（①本体）入力画面'!KE41</f>
        <v>0</v>
      </c>
      <c r="M110" s="207">
        <f>+'（①本体）入力画面'!KF41</f>
        <v>0</v>
      </c>
    </row>
    <row r="111" spans="2:13" ht="19.399999999999999" customHeight="1">
      <c r="B111" s="581"/>
      <c r="C111" s="552"/>
      <c r="D111" s="552"/>
      <c r="E111" s="194" t="s">
        <v>85</v>
      </c>
      <c r="F111" s="208">
        <f>+'（①本体）入力画面'!DT42</f>
        <v>0</v>
      </c>
      <c r="G111" s="208">
        <f>+'（①本体）入力画面'!DU42</f>
        <v>0</v>
      </c>
      <c r="H111" s="208">
        <f>+'（①本体）入力画面'!DV42</f>
        <v>0</v>
      </c>
      <c r="I111" s="208">
        <f>+'（①本体）入力画面'!DW42</f>
        <v>0</v>
      </c>
      <c r="J111" s="208">
        <f>+'（①本体）入力画面'!DX42</f>
        <v>0</v>
      </c>
      <c r="K111" s="209">
        <f>+'（①本体）入力画面'!DY42</f>
        <v>0</v>
      </c>
      <c r="L111" s="210">
        <f>+'（①本体）入力画面'!KE42</f>
        <v>0</v>
      </c>
      <c r="M111" s="210">
        <f>+'（①本体）入力画面'!KF42</f>
        <v>0</v>
      </c>
    </row>
    <row r="112" spans="2:13" ht="19.399999999999999" customHeight="1">
      <c r="B112" s="581"/>
      <c r="C112" s="553"/>
      <c r="D112" s="553"/>
      <c r="E112" s="196" t="s">
        <v>86</v>
      </c>
      <c r="F112" s="214">
        <f>+'（①本体）入力画面'!DT43</f>
        <v>0</v>
      </c>
      <c r="G112" s="214">
        <f>+'（①本体）入力画面'!DU43</f>
        <v>0</v>
      </c>
      <c r="H112" s="214">
        <f>+'（①本体）入力画面'!DV43</f>
        <v>0</v>
      </c>
      <c r="I112" s="214">
        <f>+'（①本体）入力画面'!DW43</f>
        <v>0</v>
      </c>
      <c r="J112" s="214">
        <f>+'（①本体）入力画面'!DX43</f>
        <v>0</v>
      </c>
      <c r="K112" s="215">
        <f>+'（①本体）入力画面'!DY43</f>
        <v>0</v>
      </c>
      <c r="L112" s="216">
        <f>+'（①本体）入力画面'!KE43</f>
        <v>0</v>
      </c>
      <c r="M112" s="216">
        <f>+'（①本体）入力画面'!KF43</f>
        <v>0</v>
      </c>
    </row>
    <row r="113" spans="2:13" ht="19.399999999999999" customHeight="1">
      <c r="B113" s="581"/>
      <c r="C113" s="271" t="s">
        <v>121</v>
      </c>
      <c r="D113" s="20"/>
      <c r="E113" s="20"/>
      <c r="F113" s="217"/>
      <c r="G113" s="217"/>
      <c r="H113" s="217"/>
      <c r="I113" s="217"/>
      <c r="J113" s="217"/>
      <c r="K113" s="218"/>
      <c r="L113" s="219"/>
      <c r="M113" s="219"/>
    </row>
    <row r="114" spans="2:13" ht="19.399999999999999" customHeight="1">
      <c r="B114" s="581"/>
      <c r="C114" s="573" t="s">
        <v>19</v>
      </c>
      <c r="D114" s="573" t="s">
        <v>83</v>
      </c>
      <c r="E114" s="272" t="s">
        <v>84</v>
      </c>
      <c r="F114" s="273">
        <f>+F98+F106</f>
        <v>0</v>
      </c>
      <c r="G114" s="273">
        <f t="shared" ref="G114:M114" si="8">+G98+G106</f>
        <v>0</v>
      </c>
      <c r="H114" s="273">
        <f t="shared" si="8"/>
        <v>0</v>
      </c>
      <c r="I114" s="273">
        <f t="shared" si="8"/>
        <v>0</v>
      </c>
      <c r="J114" s="273">
        <f t="shared" si="8"/>
        <v>0</v>
      </c>
      <c r="K114" s="274">
        <f t="shared" si="8"/>
        <v>0</v>
      </c>
      <c r="L114" s="275">
        <f t="shared" si="8"/>
        <v>0</v>
      </c>
      <c r="M114" s="275">
        <f t="shared" si="8"/>
        <v>0</v>
      </c>
    </row>
    <row r="115" spans="2:13" ht="19.399999999999999" customHeight="1">
      <c r="B115" s="581"/>
      <c r="C115" s="571"/>
      <c r="D115" s="571"/>
      <c r="E115" s="276" t="s">
        <v>85</v>
      </c>
      <c r="F115" s="277">
        <f t="shared" ref="F115:M120" ca="1" si="9">+F99+F107</f>
        <v>0</v>
      </c>
      <c r="G115" s="277">
        <f t="shared" ca="1" si="9"/>
        <v>0</v>
      </c>
      <c r="H115" s="277">
        <f t="shared" ca="1" si="9"/>
        <v>0</v>
      </c>
      <c r="I115" s="277">
        <f t="shared" ca="1" si="9"/>
        <v>0</v>
      </c>
      <c r="J115" s="277">
        <f t="shared" ca="1" si="9"/>
        <v>0</v>
      </c>
      <c r="K115" s="278">
        <f t="shared" ca="1" si="9"/>
        <v>0</v>
      </c>
      <c r="L115" s="279">
        <f t="shared" ca="1" si="9"/>
        <v>0</v>
      </c>
      <c r="M115" s="279">
        <f t="shared" ca="1" si="9"/>
        <v>0</v>
      </c>
    </row>
    <row r="116" spans="2:13" ht="19.399999999999999" customHeight="1">
      <c r="B116" s="581"/>
      <c r="C116" s="571"/>
      <c r="D116" s="571"/>
      <c r="E116" s="280" t="s">
        <v>86</v>
      </c>
      <c r="F116" s="281">
        <f t="shared" ca="1" si="9"/>
        <v>0</v>
      </c>
      <c r="G116" s="281">
        <f t="shared" ca="1" si="9"/>
        <v>0</v>
      </c>
      <c r="H116" s="281">
        <f t="shared" ca="1" si="9"/>
        <v>0</v>
      </c>
      <c r="I116" s="281">
        <f t="shared" ca="1" si="9"/>
        <v>0</v>
      </c>
      <c r="J116" s="281">
        <f t="shared" ca="1" si="9"/>
        <v>0</v>
      </c>
      <c r="K116" s="282">
        <f t="shared" ca="1" si="9"/>
        <v>0</v>
      </c>
      <c r="L116" s="283">
        <f t="shared" ca="1" si="9"/>
        <v>0</v>
      </c>
      <c r="M116" s="283">
        <f t="shared" ca="1" si="9"/>
        <v>0</v>
      </c>
    </row>
    <row r="117" spans="2:13" ht="19.399999999999999" customHeight="1">
      <c r="B117" s="581"/>
      <c r="C117" s="571"/>
      <c r="D117" s="572"/>
      <c r="E117" s="284" t="s">
        <v>87</v>
      </c>
      <c r="F117" s="285">
        <f t="shared" ca="1" si="9"/>
        <v>0</v>
      </c>
      <c r="G117" s="285">
        <f t="shared" ca="1" si="9"/>
        <v>0</v>
      </c>
      <c r="H117" s="285">
        <f t="shared" ca="1" si="9"/>
        <v>0</v>
      </c>
      <c r="I117" s="285">
        <f t="shared" ca="1" si="9"/>
        <v>0</v>
      </c>
      <c r="J117" s="285">
        <f t="shared" ca="1" si="9"/>
        <v>0</v>
      </c>
      <c r="K117" s="286">
        <f t="shared" ca="1" si="9"/>
        <v>0</v>
      </c>
      <c r="L117" s="287">
        <f t="shared" ca="1" si="9"/>
        <v>0</v>
      </c>
      <c r="M117" s="287">
        <f t="shared" ca="1" si="9"/>
        <v>0</v>
      </c>
    </row>
    <row r="118" spans="2:13" ht="19.399999999999999" customHeight="1">
      <c r="B118" s="581"/>
      <c r="C118" s="571"/>
      <c r="D118" s="573" t="s">
        <v>18</v>
      </c>
      <c r="E118" s="272" t="s">
        <v>88</v>
      </c>
      <c r="F118" s="273">
        <f t="shared" si="9"/>
        <v>9</v>
      </c>
      <c r="G118" s="273">
        <f t="shared" si="9"/>
        <v>0</v>
      </c>
      <c r="H118" s="273">
        <f t="shared" si="9"/>
        <v>0</v>
      </c>
      <c r="I118" s="273">
        <f t="shared" si="9"/>
        <v>0</v>
      </c>
      <c r="J118" s="273">
        <f t="shared" si="9"/>
        <v>0</v>
      </c>
      <c r="K118" s="274">
        <f t="shared" si="9"/>
        <v>0</v>
      </c>
      <c r="L118" s="275">
        <f t="shared" si="9"/>
        <v>0</v>
      </c>
      <c r="M118" s="275">
        <f t="shared" si="9"/>
        <v>0</v>
      </c>
    </row>
    <row r="119" spans="2:13" ht="19.399999999999999" customHeight="1">
      <c r="B119" s="581"/>
      <c r="C119" s="571"/>
      <c r="D119" s="571"/>
      <c r="E119" s="276" t="s">
        <v>85</v>
      </c>
      <c r="F119" s="277">
        <f t="shared" si="9"/>
        <v>0</v>
      </c>
      <c r="G119" s="277">
        <f t="shared" si="9"/>
        <v>0</v>
      </c>
      <c r="H119" s="277">
        <f t="shared" si="9"/>
        <v>0</v>
      </c>
      <c r="I119" s="277">
        <f t="shared" si="9"/>
        <v>0</v>
      </c>
      <c r="J119" s="277">
        <f t="shared" si="9"/>
        <v>0</v>
      </c>
      <c r="K119" s="278">
        <f t="shared" si="9"/>
        <v>0</v>
      </c>
      <c r="L119" s="279">
        <f t="shared" si="9"/>
        <v>0</v>
      </c>
      <c r="M119" s="279">
        <f t="shared" si="9"/>
        <v>0</v>
      </c>
    </row>
    <row r="120" spans="2:13" ht="19.399999999999999" customHeight="1" thickBot="1">
      <c r="B120" s="581"/>
      <c r="C120" s="572"/>
      <c r="D120" s="572"/>
      <c r="E120" s="284" t="s">
        <v>86</v>
      </c>
      <c r="F120" s="285">
        <f t="shared" si="9"/>
        <v>0</v>
      </c>
      <c r="G120" s="285">
        <f t="shared" si="9"/>
        <v>0</v>
      </c>
      <c r="H120" s="285">
        <f t="shared" si="9"/>
        <v>0</v>
      </c>
      <c r="I120" s="285">
        <f t="shared" si="9"/>
        <v>0</v>
      </c>
      <c r="J120" s="285">
        <f t="shared" si="9"/>
        <v>0</v>
      </c>
      <c r="K120" s="286">
        <f t="shared" si="9"/>
        <v>0</v>
      </c>
      <c r="L120" s="287">
        <f t="shared" si="9"/>
        <v>0</v>
      </c>
      <c r="M120" s="287">
        <f t="shared" si="9"/>
        <v>0</v>
      </c>
    </row>
    <row r="121" spans="2:13" ht="19.399999999999999" customHeight="1">
      <c r="B121" s="582"/>
      <c r="C121" s="555" t="s">
        <v>126</v>
      </c>
      <c r="D121" s="570" t="s">
        <v>83</v>
      </c>
      <c r="E121" s="288" t="s">
        <v>84</v>
      </c>
      <c r="F121" s="289">
        <f>+F91+F114</f>
        <v>1</v>
      </c>
      <c r="G121" s="289">
        <f t="shared" ref="G121:M121" si="10">+G91+G114</f>
        <v>2000</v>
      </c>
      <c r="H121" s="289">
        <f t="shared" si="10"/>
        <v>660000</v>
      </c>
      <c r="I121" s="289">
        <f t="shared" si="10"/>
        <v>660000</v>
      </c>
      <c r="J121" s="289">
        <f t="shared" si="10"/>
        <v>660000</v>
      </c>
      <c r="K121" s="290">
        <f t="shared" si="10"/>
        <v>0</v>
      </c>
      <c r="L121" s="291">
        <f t="shared" si="10"/>
        <v>0</v>
      </c>
      <c r="M121" s="292">
        <f t="shared" si="10"/>
        <v>0</v>
      </c>
    </row>
    <row r="122" spans="2:13" ht="19.399999999999999" customHeight="1">
      <c r="B122" s="582"/>
      <c r="C122" s="556"/>
      <c r="D122" s="571"/>
      <c r="E122" s="276" t="s">
        <v>85</v>
      </c>
      <c r="F122" s="277">
        <f t="shared" ref="F122:M127" ca="1" si="11">+F92+F115</f>
        <v>1</v>
      </c>
      <c r="G122" s="277">
        <f t="shared" ca="1" si="11"/>
        <v>2000</v>
      </c>
      <c r="H122" s="277">
        <f t="shared" ca="1" si="11"/>
        <v>660000</v>
      </c>
      <c r="I122" s="277">
        <f t="shared" ca="1" si="11"/>
        <v>660000</v>
      </c>
      <c r="J122" s="277">
        <f t="shared" ca="1" si="11"/>
        <v>660000</v>
      </c>
      <c r="K122" s="278">
        <f t="shared" ca="1" si="11"/>
        <v>0</v>
      </c>
      <c r="L122" s="279">
        <f t="shared" ca="1" si="11"/>
        <v>0</v>
      </c>
      <c r="M122" s="293">
        <f t="shared" ca="1" si="11"/>
        <v>0</v>
      </c>
    </row>
    <row r="123" spans="2:13" ht="19.399999999999999" customHeight="1">
      <c r="B123" s="582"/>
      <c r="C123" s="556"/>
      <c r="D123" s="571"/>
      <c r="E123" s="280" t="s">
        <v>86</v>
      </c>
      <c r="F123" s="281">
        <f t="shared" ca="1" si="11"/>
        <v>0</v>
      </c>
      <c r="G123" s="281">
        <f t="shared" ca="1" si="11"/>
        <v>0</v>
      </c>
      <c r="H123" s="281">
        <f t="shared" ca="1" si="11"/>
        <v>0</v>
      </c>
      <c r="I123" s="281">
        <f t="shared" ca="1" si="11"/>
        <v>0</v>
      </c>
      <c r="J123" s="281">
        <f t="shared" ca="1" si="11"/>
        <v>0</v>
      </c>
      <c r="K123" s="282">
        <f t="shared" ca="1" si="11"/>
        <v>0</v>
      </c>
      <c r="L123" s="283">
        <f t="shared" ca="1" si="11"/>
        <v>0</v>
      </c>
      <c r="M123" s="294">
        <f t="shared" ca="1" si="11"/>
        <v>0</v>
      </c>
    </row>
    <row r="124" spans="2:13" ht="19.399999999999999" customHeight="1">
      <c r="B124" s="582"/>
      <c r="C124" s="556"/>
      <c r="D124" s="572"/>
      <c r="E124" s="284" t="s">
        <v>87</v>
      </c>
      <c r="F124" s="285">
        <f t="shared" ca="1" si="11"/>
        <v>0</v>
      </c>
      <c r="G124" s="285">
        <f t="shared" ca="1" si="11"/>
        <v>0</v>
      </c>
      <c r="H124" s="285">
        <f t="shared" ca="1" si="11"/>
        <v>0</v>
      </c>
      <c r="I124" s="285">
        <f t="shared" ca="1" si="11"/>
        <v>0</v>
      </c>
      <c r="J124" s="285">
        <f t="shared" ca="1" si="11"/>
        <v>0</v>
      </c>
      <c r="K124" s="286">
        <f t="shared" ca="1" si="11"/>
        <v>0</v>
      </c>
      <c r="L124" s="287">
        <f t="shared" ca="1" si="11"/>
        <v>0</v>
      </c>
      <c r="M124" s="295">
        <f t="shared" ca="1" si="11"/>
        <v>0</v>
      </c>
    </row>
    <row r="125" spans="2:13" ht="19.399999999999999" customHeight="1">
      <c r="B125" s="582"/>
      <c r="C125" s="556"/>
      <c r="D125" s="573" t="s">
        <v>18</v>
      </c>
      <c r="E125" s="272" t="s">
        <v>88</v>
      </c>
      <c r="F125" s="273">
        <f t="shared" si="11"/>
        <v>10</v>
      </c>
      <c r="G125" s="273">
        <f t="shared" si="11"/>
        <v>2000</v>
      </c>
      <c r="H125" s="273">
        <f t="shared" si="11"/>
        <v>660000</v>
      </c>
      <c r="I125" s="273">
        <f t="shared" si="11"/>
        <v>660000</v>
      </c>
      <c r="J125" s="273">
        <f t="shared" si="11"/>
        <v>660000</v>
      </c>
      <c r="K125" s="274">
        <f t="shared" si="11"/>
        <v>0</v>
      </c>
      <c r="L125" s="275">
        <f t="shared" si="11"/>
        <v>0</v>
      </c>
      <c r="M125" s="296">
        <f t="shared" si="11"/>
        <v>0</v>
      </c>
    </row>
    <row r="126" spans="2:13" ht="19.399999999999999" customHeight="1">
      <c r="B126" s="582"/>
      <c r="C126" s="556"/>
      <c r="D126" s="571"/>
      <c r="E126" s="276" t="s">
        <v>85</v>
      </c>
      <c r="F126" s="277">
        <f t="shared" si="11"/>
        <v>1</v>
      </c>
      <c r="G126" s="277">
        <f t="shared" si="11"/>
        <v>2000</v>
      </c>
      <c r="H126" s="277">
        <f t="shared" si="11"/>
        <v>660000</v>
      </c>
      <c r="I126" s="277">
        <f t="shared" si="11"/>
        <v>660000</v>
      </c>
      <c r="J126" s="277">
        <f t="shared" si="11"/>
        <v>660000</v>
      </c>
      <c r="K126" s="278">
        <f t="shared" si="11"/>
        <v>0</v>
      </c>
      <c r="L126" s="279">
        <f t="shared" si="11"/>
        <v>0</v>
      </c>
      <c r="M126" s="293">
        <f t="shared" si="11"/>
        <v>0</v>
      </c>
    </row>
    <row r="127" spans="2:13" ht="19.399999999999999" customHeight="1" thickBot="1">
      <c r="B127" s="583"/>
      <c r="C127" s="557"/>
      <c r="D127" s="574"/>
      <c r="E127" s="297" t="s">
        <v>86</v>
      </c>
      <c r="F127" s="298">
        <f t="shared" si="11"/>
        <v>0</v>
      </c>
      <c r="G127" s="298">
        <f t="shared" si="11"/>
        <v>0</v>
      </c>
      <c r="H127" s="298">
        <f t="shared" si="11"/>
        <v>0</v>
      </c>
      <c r="I127" s="298">
        <f t="shared" si="11"/>
        <v>0</v>
      </c>
      <c r="J127" s="298">
        <f t="shared" si="11"/>
        <v>0</v>
      </c>
      <c r="K127" s="299">
        <f t="shared" si="11"/>
        <v>0</v>
      </c>
      <c r="L127" s="300">
        <f t="shared" si="11"/>
        <v>0</v>
      </c>
      <c r="M127" s="301">
        <f t="shared" si="11"/>
        <v>0</v>
      </c>
    </row>
    <row r="128" spans="2:13" ht="19.399999999999999" customHeight="1">
      <c r="B128" s="584" t="s">
        <v>127</v>
      </c>
      <c r="C128" s="554" t="s">
        <v>128</v>
      </c>
      <c r="D128" s="551" t="s">
        <v>83</v>
      </c>
      <c r="E128" s="193" t="s">
        <v>84</v>
      </c>
      <c r="F128" s="206">
        <f>+'（①本体）入力画面'!ER37</f>
        <v>0</v>
      </c>
      <c r="G128" s="206">
        <f>+'（①本体）入力画面'!ES37</f>
        <v>0</v>
      </c>
      <c r="H128" s="206">
        <f>+'（①本体）入力画面'!ET37</f>
        <v>0</v>
      </c>
      <c r="I128" s="206">
        <f>+'（①本体）入力画面'!EU37</f>
        <v>0</v>
      </c>
      <c r="J128" s="206">
        <f>+'（①本体）入力画面'!EV37</f>
        <v>0</v>
      </c>
      <c r="K128" s="220">
        <f>+'（①本体）入力画面'!EW37</f>
        <v>0</v>
      </c>
      <c r="L128" s="207">
        <f>+'（①本体）入力画面'!KH37</f>
        <v>0</v>
      </c>
      <c r="M128" s="207">
        <f>+'（①本体）入力画面'!KI37</f>
        <v>0</v>
      </c>
    </row>
    <row r="129" spans="2:13" ht="19.399999999999999" customHeight="1">
      <c r="B129" s="588"/>
      <c r="C129" s="552"/>
      <c r="D129" s="552"/>
      <c r="E129" s="194" t="s">
        <v>85</v>
      </c>
      <c r="F129" s="208">
        <f ca="1">+'（①本体）入力画面'!ER38</f>
        <v>0</v>
      </c>
      <c r="G129" s="208">
        <f ca="1">+'（①本体）入力画面'!ES38</f>
        <v>0</v>
      </c>
      <c r="H129" s="208">
        <f ca="1">+'（①本体）入力画面'!ET38</f>
        <v>0</v>
      </c>
      <c r="I129" s="208">
        <f ca="1">+'（①本体）入力画面'!EU38</f>
        <v>0</v>
      </c>
      <c r="J129" s="208">
        <f ca="1">+'（①本体）入力画面'!EV38</f>
        <v>0</v>
      </c>
      <c r="K129" s="209">
        <f ca="1">+'（①本体）入力画面'!EW38</f>
        <v>0</v>
      </c>
      <c r="L129" s="210">
        <f ca="1">+'（①本体）入力画面'!KH38</f>
        <v>0</v>
      </c>
      <c r="M129" s="210">
        <f ca="1">+'（①本体）入力画面'!KI38</f>
        <v>0</v>
      </c>
    </row>
    <row r="130" spans="2:13" ht="19.399999999999999" customHeight="1">
      <c r="B130" s="588"/>
      <c r="C130" s="552"/>
      <c r="D130" s="552"/>
      <c r="E130" s="197" t="s">
        <v>86</v>
      </c>
      <c r="F130" s="221">
        <f ca="1">+'（①本体）入力画面'!ER39</f>
        <v>0</v>
      </c>
      <c r="G130" s="221">
        <f ca="1">+'（①本体）入力画面'!ES39</f>
        <v>0</v>
      </c>
      <c r="H130" s="221">
        <f ca="1">+'（①本体）入力画面'!ET39</f>
        <v>0</v>
      </c>
      <c r="I130" s="221">
        <f ca="1">+'（①本体）入力画面'!EU39</f>
        <v>0</v>
      </c>
      <c r="J130" s="221">
        <f ca="1">+'（①本体）入力画面'!EV39</f>
        <v>0</v>
      </c>
      <c r="K130" s="221">
        <f ca="1">+'（①本体）入力画面'!EW39</f>
        <v>0</v>
      </c>
      <c r="L130" s="223">
        <f ca="1">+'（①本体）入力画面'!KH39</f>
        <v>0</v>
      </c>
      <c r="M130" s="223">
        <f ca="1">+'（①本体）入力画面'!KI39</f>
        <v>0</v>
      </c>
    </row>
    <row r="131" spans="2:13" ht="19.399999999999999" customHeight="1">
      <c r="B131" s="588"/>
      <c r="C131" s="552"/>
      <c r="D131" s="553"/>
      <c r="E131" s="196" t="s">
        <v>87</v>
      </c>
      <c r="F131" s="214">
        <f ca="1">+'（①本体）入力画面'!ER40</f>
        <v>0</v>
      </c>
      <c r="G131" s="214">
        <f ca="1">+'（①本体）入力画面'!ES40</f>
        <v>0</v>
      </c>
      <c r="H131" s="214">
        <f ca="1">+'（①本体）入力画面'!ET40</f>
        <v>0</v>
      </c>
      <c r="I131" s="214">
        <f ca="1">+'（①本体）入力画面'!EU40</f>
        <v>0</v>
      </c>
      <c r="J131" s="214">
        <f ca="1">+'（①本体）入力画面'!EV40</f>
        <v>0</v>
      </c>
      <c r="K131" s="215">
        <f ca="1">+'（①本体）入力画面'!EW40</f>
        <v>0</v>
      </c>
      <c r="L131" s="216">
        <f ca="1">+'（①本体）入力画面'!KH40</f>
        <v>0</v>
      </c>
      <c r="M131" s="216">
        <f ca="1">+'（①本体）入力画面'!KI40</f>
        <v>0</v>
      </c>
    </row>
    <row r="132" spans="2:13" ht="19.399999999999999" customHeight="1">
      <c r="B132" s="588"/>
      <c r="C132" s="552"/>
      <c r="D132" s="551" t="s">
        <v>18</v>
      </c>
      <c r="E132" s="193" t="s">
        <v>88</v>
      </c>
      <c r="F132" s="206">
        <f>+'（①本体）入力画面'!ER41</f>
        <v>0</v>
      </c>
      <c r="G132" s="206">
        <f>+'（①本体）入力画面'!ES41</f>
        <v>0</v>
      </c>
      <c r="H132" s="206">
        <f>+'（①本体）入力画面'!ET41</f>
        <v>0</v>
      </c>
      <c r="I132" s="206">
        <f>+'（①本体）入力画面'!EU41</f>
        <v>0</v>
      </c>
      <c r="J132" s="206">
        <f>+'（①本体）入力画面'!EV41</f>
        <v>0</v>
      </c>
      <c r="K132" s="220">
        <f>+'（①本体）入力画面'!EW41</f>
        <v>0</v>
      </c>
      <c r="L132" s="207">
        <f>+'（①本体）入力画面'!KH41</f>
        <v>0</v>
      </c>
      <c r="M132" s="207">
        <f>+'（①本体）入力画面'!KI41</f>
        <v>0</v>
      </c>
    </row>
    <row r="133" spans="2:13" ht="19.399999999999999" customHeight="1">
      <c r="B133" s="588"/>
      <c r="C133" s="552"/>
      <c r="D133" s="552"/>
      <c r="E133" s="194" t="s">
        <v>85</v>
      </c>
      <c r="F133" s="208">
        <f>+'（①本体）入力画面'!ER42</f>
        <v>0</v>
      </c>
      <c r="G133" s="208">
        <f>+'（①本体）入力画面'!ES42</f>
        <v>0</v>
      </c>
      <c r="H133" s="208">
        <f>+'（①本体）入力画面'!ET42</f>
        <v>0</v>
      </c>
      <c r="I133" s="208">
        <f>+'（①本体）入力画面'!EU42</f>
        <v>0</v>
      </c>
      <c r="J133" s="208">
        <f>+'（①本体）入力画面'!EV42</f>
        <v>0</v>
      </c>
      <c r="K133" s="209">
        <f>+'（①本体）入力画面'!EW42</f>
        <v>0</v>
      </c>
      <c r="L133" s="210">
        <f>+'（①本体）入力画面'!KH42</f>
        <v>0</v>
      </c>
      <c r="M133" s="210">
        <f>+'（①本体）入力画面'!KI42</f>
        <v>0</v>
      </c>
    </row>
    <row r="134" spans="2:13" ht="19.399999999999999" customHeight="1">
      <c r="B134" s="588"/>
      <c r="C134" s="553"/>
      <c r="D134" s="553"/>
      <c r="E134" s="196" t="s">
        <v>86</v>
      </c>
      <c r="F134" s="214">
        <f>+'（①本体）入力画面'!ER43</f>
        <v>0</v>
      </c>
      <c r="G134" s="214">
        <f>+'（①本体）入力画面'!ES43</f>
        <v>0</v>
      </c>
      <c r="H134" s="214">
        <f>+'（①本体）入力画面'!ET43</f>
        <v>0</v>
      </c>
      <c r="I134" s="214">
        <f>+'（①本体）入力画面'!EU43</f>
        <v>0</v>
      </c>
      <c r="J134" s="214">
        <f>+'（①本体）入力画面'!EV43</f>
        <v>0</v>
      </c>
      <c r="K134" s="215">
        <f>+'（①本体）入力画面'!EW43</f>
        <v>0</v>
      </c>
      <c r="L134" s="216">
        <f>+'（①本体）入力画面'!KH43</f>
        <v>0</v>
      </c>
      <c r="M134" s="216">
        <f>+'（①本体）入力画面'!KI43</f>
        <v>0</v>
      </c>
    </row>
    <row r="135" spans="2:13" ht="19.399999999999999" customHeight="1">
      <c r="B135" s="588"/>
      <c r="C135" s="20" t="s">
        <v>89</v>
      </c>
      <c r="D135" s="20"/>
      <c r="E135" s="20"/>
      <c r="F135" s="217"/>
      <c r="G135" s="217"/>
      <c r="H135" s="217"/>
      <c r="I135" s="217"/>
      <c r="J135" s="217"/>
      <c r="K135" s="218"/>
      <c r="L135" s="219"/>
      <c r="M135" s="219"/>
    </row>
    <row r="136" spans="2:13" ht="19.399999999999999" customHeight="1">
      <c r="B136" s="588"/>
      <c r="C136" s="554" t="s">
        <v>129</v>
      </c>
      <c r="D136" s="551" t="s">
        <v>83</v>
      </c>
      <c r="E136" s="193" t="s">
        <v>84</v>
      </c>
      <c r="F136" s="206">
        <f>+'（①本体）入力画面'!EZ37</f>
        <v>0</v>
      </c>
      <c r="G136" s="206">
        <f>+'（①本体）入力画面'!FA37</f>
        <v>0</v>
      </c>
      <c r="H136" s="206">
        <f>+'（①本体）入力画面'!FB37</f>
        <v>0</v>
      </c>
      <c r="I136" s="206">
        <f>+'（①本体）入力画面'!FC37</f>
        <v>0</v>
      </c>
      <c r="J136" s="206">
        <f>+'（①本体）入力画面'!FD37</f>
        <v>0</v>
      </c>
      <c r="K136" s="220">
        <f>+'（①本体）入力画面'!FE37</f>
        <v>0</v>
      </c>
      <c r="L136" s="207">
        <f>+'（①本体）入力画面'!KK37</f>
        <v>0</v>
      </c>
      <c r="M136" s="207">
        <f>+'（①本体）入力画面'!KL37</f>
        <v>0</v>
      </c>
    </row>
    <row r="137" spans="2:13" ht="19.399999999999999" customHeight="1">
      <c r="B137" s="588"/>
      <c r="C137" s="552"/>
      <c r="D137" s="552"/>
      <c r="E137" s="194" t="s">
        <v>85</v>
      </c>
      <c r="F137" s="208">
        <f ca="1">+'（①本体）入力画面'!EZ38</f>
        <v>0</v>
      </c>
      <c r="G137" s="208">
        <f ca="1">+'（①本体）入力画面'!FA38</f>
        <v>0</v>
      </c>
      <c r="H137" s="208">
        <f ca="1">+'（①本体）入力画面'!FB38</f>
        <v>0</v>
      </c>
      <c r="I137" s="208">
        <f ca="1">+'（①本体）入力画面'!FC38</f>
        <v>0</v>
      </c>
      <c r="J137" s="208">
        <f ca="1">+'（①本体）入力画面'!FD38</f>
        <v>0</v>
      </c>
      <c r="K137" s="209">
        <f ca="1">+'（①本体）入力画面'!FE38</f>
        <v>0</v>
      </c>
      <c r="L137" s="210">
        <f ca="1">+'（①本体）入力画面'!KK38</f>
        <v>0</v>
      </c>
      <c r="M137" s="210">
        <f ca="1">+'（①本体）入力画面'!KL38</f>
        <v>0</v>
      </c>
    </row>
    <row r="138" spans="2:13" ht="19.399999999999999" customHeight="1">
      <c r="B138" s="588"/>
      <c r="C138" s="552"/>
      <c r="D138" s="552"/>
      <c r="E138" s="197" t="s">
        <v>86</v>
      </c>
      <c r="F138" s="221">
        <f ca="1">+'（①本体）入力画面'!EZ39</f>
        <v>0</v>
      </c>
      <c r="G138" s="221">
        <f ca="1">+'（①本体）入力画面'!FA39</f>
        <v>0</v>
      </c>
      <c r="H138" s="221">
        <f ca="1">+'（①本体）入力画面'!FB39</f>
        <v>0</v>
      </c>
      <c r="I138" s="221">
        <f ca="1">+'（①本体）入力画面'!FC39</f>
        <v>0</v>
      </c>
      <c r="J138" s="221">
        <f ca="1">+'（①本体）入力画面'!FD39</f>
        <v>0</v>
      </c>
      <c r="K138" s="222">
        <f ca="1">+'（①本体）入力画面'!FE39</f>
        <v>0</v>
      </c>
      <c r="L138" s="223">
        <f ca="1">+'（①本体）入力画面'!KK39</f>
        <v>0</v>
      </c>
      <c r="M138" s="223">
        <f ca="1">+'（①本体）入力画面'!KL39</f>
        <v>0</v>
      </c>
    </row>
    <row r="139" spans="2:13" ht="19.399999999999999" customHeight="1">
      <c r="B139" s="588"/>
      <c r="C139" s="552"/>
      <c r="D139" s="553"/>
      <c r="E139" s="196" t="s">
        <v>87</v>
      </c>
      <c r="F139" s="214">
        <f ca="1">+'（①本体）入力画面'!EZ40</f>
        <v>0</v>
      </c>
      <c r="G139" s="214">
        <f ca="1">+'（①本体）入力画面'!FA40</f>
        <v>0</v>
      </c>
      <c r="H139" s="214">
        <f ca="1">+'（①本体）入力画面'!FB40</f>
        <v>0</v>
      </c>
      <c r="I139" s="214">
        <f ca="1">+'（①本体）入力画面'!FC40</f>
        <v>0</v>
      </c>
      <c r="J139" s="214">
        <f ca="1">+'（①本体）入力画面'!FD40</f>
        <v>0</v>
      </c>
      <c r="K139" s="215">
        <f ca="1">+'（①本体）入力画面'!FE40</f>
        <v>0</v>
      </c>
      <c r="L139" s="216">
        <f ca="1">+'（①本体）入力画面'!KK40</f>
        <v>0</v>
      </c>
      <c r="M139" s="216">
        <f ca="1">+'（①本体）入力画面'!KL40</f>
        <v>0</v>
      </c>
    </row>
    <row r="140" spans="2:13" ht="19.399999999999999" customHeight="1">
      <c r="B140" s="588"/>
      <c r="C140" s="552"/>
      <c r="D140" s="551" t="s">
        <v>18</v>
      </c>
      <c r="E140" s="193" t="s">
        <v>88</v>
      </c>
      <c r="F140" s="206">
        <f>+'（①本体）入力画面'!EZ41</f>
        <v>0</v>
      </c>
      <c r="G140" s="206">
        <f>+'（①本体）入力画面'!FA41</f>
        <v>0</v>
      </c>
      <c r="H140" s="206">
        <f>+'（①本体）入力画面'!FB41</f>
        <v>0</v>
      </c>
      <c r="I140" s="206">
        <f>+'（①本体）入力画面'!FC41</f>
        <v>0</v>
      </c>
      <c r="J140" s="206">
        <f>+'（①本体）入力画面'!FD41</f>
        <v>0</v>
      </c>
      <c r="K140" s="220">
        <f>+'（①本体）入力画面'!FE41</f>
        <v>0</v>
      </c>
      <c r="L140" s="207">
        <f>+'（①本体）入力画面'!KK41</f>
        <v>0</v>
      </c>
      <c r="M140" s="207">
        <f>+'（①本体）入力画面'!KL41</f>
        <v>0</v>
      </c>
    </row>
    <row r="141" spans="2:13" ht="19.399999999999999" customHeight="1">
      <c r="B141" s="588"/>
      <c r="C141" s="552"/>
      <c r="D141" s="552"/>
      <c r="E141" s="194" t="s">
        <v>85</v>
      </c>
      <c r="F141" s="208">
        <f>+'（①本体）入力画面'!EZ42</f>
        <v>0</v>
      </c>
      <c r="G141" s="208">
        <f>+'（①本体）入力画面'!FA42</f>
        <v>0</v>
      </c>
      <c r="H141" s="208">
        <f>+'（①本体）入力画面'!FB42</f>
        <v>0</v>
      </c>
      <c r="I141" s="208">
        <f>+'（①本体）入力画面'!FC42</f>
        <v>0</v>
      </c>
      <c r="J141" s="208">
        <f>+'（①本体）入力画面'!FD42</f>
        <v>0</v>
      </c>
      <c r="K141" s="209">
        <f>+'（①本体）入力画面'!FE42</f>
        <v>0</v>
      </c>
      <c r="L141" s="210">
        <f>+'（①本体）入力画面'!KK42</f>
        <v>0</v>
      </c>
      <c r="M141" s="210">
        <f>+'（①本体）入力画面'!KL42</f>
        <v>0</v>
      </c>
    </row>
    <row r="142" spans="2:13" ht="19.399999999999999" customHeight="1">
      <c r="B142" s="588"/>
      <c r="C142" s="553"/>
      <c r="D142" s="553"/>
      <c r="E142" s="196" t="s">
        <v>86</v>
      </c>
      <c r="F142" s="214">
        <f>+'（①本体）入力画面'!EZ43</f>
        <v>0</v>
      </c>
      <c r="G142" s="214">
        <f>+'（①本体）入力画面'!FA43</f>
        <v>0</v>
      </c>
      <c r="H142" s="214">
        <f>+'（①本体）入力画面'!FB43</f>
        <v>0</v>
      </c>
      <c r="I142" s="214">
        <f>+'（①本体）入力画面'!FC43</f>
        <v>0</v>
      </c>
      <c r="J142" s="214">
        <f>+'（①本体）入力画面'!FD43</f>
        <v>0</v>
      </c>
      <c r="K142" s="215">
        <f>+'（①本体）入力画面'!FE43</f>
        <v>0</v>
      </c>
      <c r="L142" s="216">
        <f>+'（①本体）入力画面'!KK43</f>
        <v>0</v>
      </c>
      <c r="M142" s="216">
        <f>+'（①本体）入力画面'!KL43</f>
        <v>0</v>
      </c>
    </row>
    <row r="143" spans="2:13" ht="19.399999999999999" customHeight="1">
      <c r="B143" s="588"/>
      <c r="C143" s="20" t="s">
        <v>90</v>
      </c>
      <c r="D143" s="20"/>
      <c r="E143" s="20"/>
      <c r="F143" s="217"/>
      <c r="G143" s="217"/>
      <c r="H143" s="217"/>
      <c r="I143" s="217"/>
      <c r="J143" s="217"/>
      <c r="K143" s="218"/>
      <c r="L143" s="219"/>
      <c r="M143" s="219"/>
    </row>
    <row r="144" spans="2:13" ht="19.399999999999999" customHeight="1">
      <c r="B144" s="588"/>
      <c r="C144" s="554" t="s">
        <v>130</v>
      </c>
      <c r="D144" s="551" t="s">
        <v>83</v>
      </c>
      <c r="E144" s="193" t="s">
        <v>84</v>
      </c>
      <c r="F144" s="206">
        <f>+'（①本体）入力画面'!FH37</f>
        <v>0</v>
      </c>
      <c r="G144" s="206">
        <f>+'（①本体）入力画面'!FI37</f>
        <v>0</v>
      </c>
      <c r="H144" s="206">
        <f>+'（①本体）入力画面'!FJ37</f>
        <v>0</v>
      </c>
      <c r="I144" s="206">
        <f>+'（①本体）入力画面'!FK37</f>
        <v>0</v>
      </c>
      <c r="J144" s="206">
        <f>+'（①本体）入力画面'!FL37</f>
        <v>0</v>
      </c>
      <c r="K144" s="220">
        <f>+'（①本体）入力画面'!FM37</f>
        <v>0</v>
      </c>
      <c r="L144" s="207">
        <f>+'（①本体）入力画面'!KN37</f>
        <v>0</v>
      </c>
      <c r="M144" s="207">
        <f>+'（①本体）入力画面'!KO37</f>
        <v>0</v>
      </c>
    </row>
    <row r="145" spans="2:13" ht="19.399999999999999" customHeight="1">
      <c r="B145" s="588"/>
      <c r="C145" s="552"/>
      <c r="D145" s="552"/>
      <c r="E145" s="194" t="s">
        <v>85</v>
      </c>
      <c r="F145" s="208">
        <f ca="1">+'（①本体）入力画面'!FH38</f>
        <v>0</v>
      </c>
      <c r="G145" s="208">
        <f ca="1">+'（①本体）入力画面'!FI38</f>
        <v>0</v>
      </c>
      <c r="H145" s="208">
        <f ca="1">+'（①本体）入力画面'!FJ38</f>
        <v>0</v>
      </c>
      <c r="I145" s="208">
        <f ca="1">+'（①本体）入力画面'!FK38</f>
        <v>0</v>
      </c>
      <c r="J145" s="208">
        <f ca="1">+'（①本体）入力画面'!FL38</f>
        <v>0</v>
      </c>
      <c r="K145" s="209">
        <f ca="1">+'（①本体）入力画面'!FM38</f>
        <v>0</v>
      </c>
      <c r="L145" s="210">
        <f ca="1">+'（①本体）入力画面'!KN38</f>
        <v>0</v>
      </c>
      <c r="M145" s="210">
        <f ca="1">+'（①本体）入力画面'!KO38</f>
        <v>0</v>
      </c>
    </row>
    <row r="146" spans="2:13" ht="19.399999999999999" customHeight="1">
      <c r="B146" s="588"/>
      <c r="C146" s="552"/>
      <c r="D146" s="552"/>
      <c r="E146" s="197" t="s">
        <v>86</v>
      </c>
      <c r="F146" s="221">
        <f ca="1">+'（①本体）入力画面'!FH39</f>
        <v>0</v>
      </c>
      <c r="G146" s="221">
        <f ca="1">+'（①本体）入力画面'!FI39</f>
        <v>0</v>
      </c>
      <c r="H146" s="221">
        <f ca="1">+'（①本体）入力画面'!FJ39</f>
        <v>0</v>
      </c>
      <c r="I146" s="221">
        <f ca="1">+'（①本体）入力画面'!FK39</f>
        <v>0</v>
      </c>
      <c r="J146" s="221">
        <f ca="1">+'（①本体）入力画面'!FL39</f>
        <v>0</v>
      </c>
      <c r="K146" s="222">
        <f ca="1">+'（①本体）入力画面'!FM39</f>
        <v>0</v>
      </c>
      <c r="L146" s="223">
        <f ca="1">+'（①本体）入力画面'!KN39</f>
        <v>0</v>
      </c>
      <c r="M146" s="223">
        <f ca="1">+'（①本体）入力画面'!KO39</f>
        <v>0</v>
      </c>
    </row>
    <row r="147" spans="2:13" ht="19.399999999999999" customHeight="1">
      <c r="B147" s="588"/>
      <c r="C147" s="552"/>
      <c r="D147" s="553"/>
      <c r="E147" s="196" t="s">
        <v>87</v>
      </c>
      <c r="F147" s="214">
        <f ca="1">+'（①本体）入力画面'!FH40</f>
        <v>0</v>
      </c>
      <c r="G147" s="214">
        <f ca="1">+'（①本体）入力画面'!FI40</f>
        <v>0</v>
      </c>
      <c r="H147" s="214">
        <f ca="1">+'（①本体）入力画面'!FJ40</f>
        <v>0</v>
      </c>
      <c r="I147" s="214">
        <f ca="1">+'（①本体）入力画面'!FK40</f>
        <v>0</v>
      </c>
      <c r="J147" s="214">
        <f ca="1">+'（①本体）入力画面'!FL40</f>
        <v>0</v>
      </c>
      <c r="K147" s="215">
        <f ca="1">+'（①本体）入力画面'!FM40</f>
        <v>0</v>
      </c>
      <c r="L147" s="216">
        <f ca="1">+'（①本体）入力画面'!KN40</f>
        <v>0</v>
      </c>
      <c r="M147" s="216">
        <f ca="1">+'（①本体）入力画面'!KO40</f>
        <v>0</v>
      </c>
    </row>
    <row r="148" spans="2:13" ht="19.399999999999999" customHeight="1">
      <c r="B148" s="588"/>
      <c r="C148" s="552"/>
      <c r="D148" s="551" t="s">
        <v>18</v>
      </c>
      <c r="E148" s="193" t="s">
        <v>88</v>
      </c>
      <c r="F148" s="206">
        <f>+'（①本体）入力画面'!FH41</f>
        <v>0</v>
      </c>
      <c r="G148" s="206">
        <f>+'（①本体）入力画面'!FI41</f>
        <v>0</v>
      </c>
      <c r="H148" s="206">
        <f>+'（①本体）入力画面'!FJ41</f>
        <v>0</v>
      </c>
      <c r="I148" s="206">
        <f>+'（①本体）入力画面'!FK41</f>
        <v>0</v>
      </c>
      <c r="J148" s="206">
        <f>+'（①本体）入力画面'!FL41</f>
        <v>0</v>
      </c>
      <c r="K148" s="220">
        <f>+'（①本体）入力画面'!FM41</f>
        <v>0</v>
      </c>
      <c r="L148" s="207">
        <f>+'（①本体）入力画面'!KN41</f>
        <v>0</v>
      </c>
      <c r="M148" s="207">
        <f>+'（①本体）入力画面'!KO41</f>
        <v>0</v>
      </c>
    </row>
    <row r="149" spans="2:13" ht="19.399999999999999" customHeight="1">
      <c r="B149" s="588"/>
      <c r="C149" s="552"/>
      <c r="D149" s="552"/>
      <c r="E149" s="194" t="s">
        <v>85</v>
      </c>
      <c r="F149" s="208">
        <f>+'（①本体）入力画面'!FH42</f>
        <v>0</v>
      </c>
      <c r="G149" s="208">
        <f>+'（①本体）入力画面'!FI42</f>
        <v>0</v>
      </c>
      <c r="H149" s="208">
        <f>+'（①本体）入力画面'!FJ42</f>
        <v>0</v>
      </c>
      <c r="I149" s="208">
        <f>+'（①本体）入力画面'!FK42</f>
        <v>0</v>
      </c>
      <c r="J149" s="208">
        <f>+'（①本体）入力画面'!FL42</f>
        <v>0</v>
      </c>
      <c r="K149" s="209">
        <f>+'（①本体）入力画面'!FM42</f>
        <v>0</v>
      </c>
      <c r="L149" s="210">
        <f>+'（①本体）入力画面'!KN42</f>
        <v>0</v>
      </c>
      <c r="M149" s="210">
        <f>+'（①本体）入力画面'!KO42</f>
        <v>0</v>
      </c>
    </row>
    <row r="150" spans="2:13" ht="19.399999999999999" customHeight="1">
      <c r="B150" s="588"/>
      <c r="C150" s="553"/>
      <c r="D150" s="553"/>
      <c r="E150" s="196" t="s">
        <v>86</v>
      </c>
      <c r="F150" s="214">
        <f>+'（①本体）入力画面'!FH43</f>
        <v>0</v>
      </c>
      <c r="G150" s="214">
        <f>+'（①本体）入力画面'!FI43</f>
        <v>0</v>
      </c>
      <c r="H150" s="214">
        <f>+'（①本体）入力画面'!FJ43</f>
        <v>0</v>
      </c>
      <c r="I150" s="214">
        <f>+'（①本体）入力画面'!FK43</f>
        <v>0</v>
      </c>
      <c r="J150" s="214">
        <f>+'（①本体）入力画面'!FL43</f>
        <v>0</v>
      </c>
      <c r="K150" s="215">
        <f>+'（①本体）入力画面'!FM43</f>
        <v>0</v>
      </c>
      <c r="L150" s="216">
        <f>+'（①本体）入力画面'!KN43</f>
        <v>0</v>
      </c>
      <c r="M150" s="216">
        <f>+'（①本体）入力画面'!KO43</f>
        <v>0</v>
      </c>
    </row>
    <row r="151" spans="2:13" ht="19.399999999999999" customHeight="1">
      <c r="B151" s="588"/>
      <c r="C151" s="20" t="s">
        <v>91</v>
      </c>
      <c r="D151" s="20"/>
      <c r="E151" s="20"/>
      <c r="F151" s="217"/>
      <c r="G151" s="217"/>
      <c r="H151" s="217"/>
      <c r="I151" s="217"/>
      <c r="J151" s="217"/>
      <c r="K151" s="218"/>
      <c r="L151" s="219"/>
      <c r="M151" s="219"/>
    </row>
    <row r="152" spans="2:13" ht="19.399999999999999" customHeight="1">
      <c r="B152" s="588"/>
      <c r="C152" s="554" t="s">
        <v>131</v>
      </c>
      <c r="D152" s="551" t="s">
        <v>83</v>
      </c>
      <c r="E152" s="193" t="s">
        <v>84</v>
      </c>
      <c r="F152" s="206">
        <f>+'（①本体）入力画面'!FP37</f>
        <v>0</v>
      </c>
      <c r="G152" s="206">
        <f>+'（①本体）入力画面'!FQ37</f>
        <v>0</v>
      </c>
      <c r="H152" s="206">
        <f>+'（①本体）入力画面'!FR37</f>
        <v>0</v>
      </c>
      <c r="I152" s="206">
        <f>+'（①本体）入力画面'!FS37</f>
        <v>0</v>
      </c>
      <c r="J152" s="206">
        <f>+'（①本体）入力画面'!FT37</f>
        <v>0</v>
      </c>
      <c r="K152" s="220">
        <f>+'（①本体）入力画面'!FU37</f>
        <v>0</v>
      </c>
      <c r="L152" s="207">
        <f>+'（①本体）入力画面'!KQ37</f>
        <v>0</v>
      </c>
      <c r="M152" s="207">
        <f>+'（①本体）入力画面'!KR37</f>
        <v>0</v>
      </c>
    </row>
    <row r="153" spans="2:13" ht="19.399999999999999" customHeight="1">
      <c r="B153" s="588"/>
      <c r="C153" s="552"/>
      <c r="D153" s="552"/>
      <c r="E153" s="194" t="s">
        <v>85</v>
      </c>
      <c r="F153" s="208">
        <f ca="1">+'（①本体）入力画面'!FP38</f>
        <v>0</v>
      </c>
      <c r="G153" s="208">
        <f ca="1">+'（①本体）入力画面'!FQ38</f>
        <v>0</v>
      </c>
      <c r="H153" s="208">
        <f ca="1">+'（①本体）入力画面'!FR38</f>
        <v>0</v>
      </c>
      <c r="I153" s="208">
        <f ca="1">+'（①本体）入力画面'!FS38</f>
        <v>0</v>
      </c>
      <c r="J153" s="208">
        <f ca="1">+'（①本体）入力画面'!FT38</f>
        <v>0</v>
      </c>
      <c r="K153" s="209">
        <f ca="1">+'（①本体）入力画面'!FU38</f>
        <v>0</v>
      </c>
      <c r="L153" s="210">
        <f ca="1">+'（①本体）入力画面'!KQ38</f>
        <v>0</v>
      </c>
      <c r="M153" s="210">
        <f ca="1">+'（①本体）入力画面'!KR38</f>
        <v>0</v>
      </c>
    </row>
    <row r="154" spans="2:13" ht="19.399999999999999" customHeight="1">
      <c r="B154" s="588"/>
      <c r="C154" s="552"/>
      <c r="D154" s="552"/>
      <c r="E154" s="197" t="s">
        <v>86</v>
      </c>
      <c r="F154" s="221">
        <f ca="1">+'（①本体）入力画面'!FP39</f>
        <v>0</v>
      </c>
      <c r="G154" s="221">
        <f ca="1">+'（①本体）入力画面'!FQ39</f>
        <v>0</v>
      </c>
      <c r="H154" s="221">
        <f ca="1">+'（①本体）入力画面'!FR39</f>
        <v>0</v>
      </c>
      <c r="I154" s="221">
        <f ca="1">+'（①本体）入力画面'!FS39</f>
        <v>0</v>
      </c>
      <c r="J154" s="221">
        <f ca="1">+'（①本体）入力画面'!FT39</f>
        <v>0</v>
      </c>
      <c r="K154" s="222">
        <f ca="1">+'（①本体）入力画面'!FU39</f>
        <v>0</v>
      </c>
      <c r="L154" s="223">
        <f ca="1">+'（①本体）入力画面'!KQ39</f>
        <v>0</v>
      </c>
      <c r="M154" s="223">
        <f ca="1">+'（①本体）入力画面'!KR39</f>
        <v>0</v>
      </c>
    </row>
    <row r="155" spans="2:13" ht="19.399999999999999" customHeight="1">
      <c r="B155" s="588"/>
      <c r="C155" s="552"/>
      <c r="D155" s="553"/>
      <c r="E155" s="196" t="s">
        <v>87</v>
      </c>
      <c r="F155" s="214">
        <f ca="1">+'（①本体）入力画面'!FP40</f>
        <v>0</v>
      </c>
      <c r="G155" s="214">
        <f ca="1">+'（①本体）入力画面'!FQ40</f>
        <v>0</v>
      </c>
      <c r="H155" s="214">
        <f ca="1">+'（①本体）入力画面'!FR40</f>
        <v>0</v>
      </c>
      <c r="I155" s="214">
        <f ca="1">+'（①本体）入力画面'!FS40</f>
        <v>0</v>
      </c>
      <c r="J155" s="214">
        <f ca="1">+'（①本体）入力画面'!FT40</f>
        <v>0</v>
      </c>
      <c r="K155" s="215">
        <f ca="1">+'（①本体）入力画面'!FU40</f>
        <v>0</v>
      </c>
      <c r="L155" s="216">
        <f ca="1">+'（①本体）入力画面'!KQ40</f>
        <v>0</v>
      </c>
      <c r="M155" s="216">
        <f ca="1">+'（①本体）入力画面'!KR40</f>
        <v>0</v>
      </c>
    </row>
    <row r="156" spans="2:13" ht="19.399999999999999" customHeight="1">
      <c r="B156" s="588"/>
      <c r="C156" s="552"/>
      <c r="D156" s="551" t="s">
        <v>18</v>
      </c>
      <c r="E156" s="193" t="s">
        <v>88</v>
      </c>
      <c r="F156" s="206">
        <f>+'（①本体）入力画面'!FP41</f>
        <v>0</v>
      </c>
      <c r="G156" s="206">
        <f>+'（①本体）入力画面'!FQ41</f>
        <v>0</v>
      </c>
      <c r="H156" s="206">
        <f>+'（①本体）入力画面'!FR41</f>
        <v>0</v>
      </c>
      <c r="I156" s="206">
        <f>+'（①本体）入力画面'!FS41</f>
        <v>0</v>
      </c>
      <c r="J156" s="206">
        <f>+'（①本体）入力画面'!FT41</f>
        <v>0</v>
      </c>
      <c r="K156" s="220">
        <f>+'（①本体）入力画面'!FU41</f>
        <v>0</v>
      </c>
      <c r="L156" s="207">
        <f>+'（①本体）入力画面'!KQ41</f>
        <v>0</v>
      </c>
      <c r="M156" s="207">
        <f>+'（①本体）入力画面'!KR41</f>
        <v>0</v>
      </c>
    </row>
    <row r="157" spans="2:13" ht="19.399999999999999" customHeight="1">
      <c r="B157" s="588"/>
      <c r="C157" s="552"/>
      <c r="D157" s="552"/>
      <c r="E157" s="194" t="s">
        <v>85</v>
      </c>
      <c r="F157" s="208">
        <f>+'（①本体）入力画面'!FP42</f>
        <v>0</v>
      </c>
      <c r="G157" s="208">
        <f>+'（①本体）入力画面'!FQ42</f>
        <v>0</v>
      </c>
      <c r="H157" s="208">
        <f>+'（①本体）入力画面'!FR42</f>
        <v>0</v>
      </c>
      <c r="I157" s="208">
        <f>+'（①本体）入力画面'!FS42</f>
        <v>0</v>
      </c>
      <c r="J157" s="208">
        <f>+'（①本体）入力画面'!FT42</f>
        <v>0</v>
      </c>
      <c r="K157" s="209">
        <f>+'（①本体）入力画面'!FU42</f>
        <v>0</v>
      </c>
      <c r="L157" s="210">
        <f>+'（①本体）入力画面'!KQ42</f>
        <v>0</v>
      </c>
      <c r="M157" s="210">
        <f>+'（①本体）入力画面'!KR42</f>
        <v>0</v>
      </c>
    </row>
    <row r="158" spans="2:13" ht="19.399999999999999" customHeight="1">
      <c r="B158" s="588"/>
      <c r="C158" s="553"/>
      <c r="D158" s="553"/>
      <c r="E158" s="196" t="s">
        <v>86</v>
      </c>
      <c r="F158" s="214">
        <f>+'（①本体）入力画面'!FP43</f>
        <v>0</v>
      </c>
      <c r="G158" s="214">
        <f>+'（①本体）入力画面'!FQ43</f>
        <v>0</v>
      </c>
      <c r="H158" s="214">
        <f>+'（①本体）入力画面'!FR43</f>
        <v>0</v>
      </c>
      <c r="I158" s="214">
        <f>+'（①本体）入力画面'!FS43</f>
        <v>0</v>
      </c>
      <c r="J158" s="214">
        <f>+'（①本体）入力画面'!FT43</f>
        <v>0</v>
      </c>
      <c r="K158" s="215">
        <f>+'（①本体）入力画面'!FU43</f>
        <v>0</v>
      </c>
      <c r="L158" s="216">
        <f>+'（①本体）入力画面'!KQ43</f>
        <v>0</v>
      </c>
      <c r="M158" s="216">
        <f>+'（①本体）入力画面'!KR43</f>
        <v>0</v>
      </c>
    </row>
    <row r="159" spans="2:13" ht="19.399999999999999" customHeight="1" thickBot="1">
      <c r="B159" s="588"/>
      <c r="C159" s="302" t="s">
        <v>92</v>
      </c>
      <c r="D159" s="302"/>
      <c r="E159" s="302"/>
      <c r="F159" s="303"/>
      <c r="G159" s="303"/>
      <c r="H159" s="303"/>
      <c r="I159" s="303"/>
      <c r="J159" s="303"/>
      <c r="K159" s="304"/>
      <c r="L159" s="305"/>
      <c r="M159" s="305"/>
    </row>
    <row r="160" spans="2:13" ht="19.399999999999999" customHeight="1">
      <c r="B160" s="588"/>
      <c r="C160" s="585" t="s">
        <v>132</v>
      </c>
      <c r="D160" s="570" t="s">
        <v>83</v>
      </c>
      <c r="E160" s="288" t="s">
        <v>84</v>
      </c>
      <c r="F160" s="289">
        <f>+F128+F136+F144+F152</f>
        <v>0</v>
      </c>
      <c r="G160" s="289">
        <f t="shared" ref="G160:M160" si="12">+G128+G136+G144+G152</f>
        <v>0</v>
      </c>
      <c r="H160" s="289">
        <f t="shared" si="12"/>
        <v>0</v>
      </c>
      <c r="I160" s="289">
        <f t="shared" si="12"/>
        <v>0</v>
      </c>
      <c r="J160" s="289">
        <f t="shared" si="12"/>
        <v>0</v>
      </c>
      <c r="K160" s="290">
        <f t="shared" si="12"/>
        <v>0</v>
      </c>
      <c r="L160" s="291">
        <f t="shared" si="12"/>
        <v>0</v>
      </c>
      <c r="M160" s="292">
        <f t="shared" si="12"/>
        <v>0</v>
      </c>
    </row>
    <row r="161" spans="2:13" ht="19.399999999999999" customHeight="1">
      <c r="B161" s="588"/>
      <c r="C161" s="586"/>
      <c r="D161" s="571"/>
      <c r="E161" s="276" t="s">
        <v>85</v>
      </c>
      <c r="F161" s="277">
        <f t="shared" ref="F161:M166" ca="1" si="13">+F129+F137+F145+F153</f>
        <v>0</v>
      </c>
      <c r="G161" s="277">
        <f t="shared" ca="1" si="13"/>
        <v>0</v>
      </c>
      <c r="H161" s="277">
        <f t="shared" ca="1" si="13"/>
        <v>0</v>
      </c>
      <c r="I161" s="277">
        <f t="shared" ca="1" si="13"/>
        <v>0</v>
      </c>
      <c r="J161" s="277">
        <f t="shared" ca="1" si="13"/>
        <v>0</v>
      </c>
      <c r="K161" s="278">
        <f t="shared" ca="1" si="13"/>
        <v>0</v>
      </c>
      <c r="L161" s="279">
        <f t="shared" ca="1" si="13"/>
        <v>0</v>
      </c>
      <c r="M161" s="293">
        <f t="shared" ca="1" si="13"/>
        <v>0</v>
      </c>
    </row>
    <row r="162" spans="2:13" ht="19.399999999999999" customHeight="1">
      <c r="B162" s="588"/>
      <c r="C162" s="586"/>
      <c r="D162" s="571"/>
      <c r="E162" s="280" t="s">
        <v>86</v>
      </c>
      <c r="F162" s="281">
        <f t="shared" ca="1" si="13"/>
        <v>0</v>
      </c>
      <c r="G162" s="281">
        <f t="shared" ca="1" si="13"/>
        <v>0</v>
      </c>
      <c r="H162" s="281">
        <f t="shared" ca="1" si="13"/>
        <v>0</v>
      </c>
      <c r="I162" s="281">
        <f t="shared" ca="1" si="13"/>
        <v>0</v>
      </c>
      <c r="J162" s="281">
        <f t="shared" ca="1" si="13"/>
        <v>0</v>
      </c>
      <c r="K162" s="282">
        <f t="shared" ca="1" si="13"/>
        <v>0</v>
      </c>
      <c r="L162" s="283">
        <f t="shared" ca="1" si="13"/>
        <v>0</v>
      </c>
      <c r="M162" s="294">
        <f t="shared" ca="1" si="13"/>
        <v>0</v>
      </c>
    </row>
    <row r="163" spans="2:13" ht="19.399999999999999" customHeight="1">
      <c r="B163" s="588"/>
      <c r="C163" s="586"/>
      <c r="D163" s="572"/>
      <c r="E163" s="284" t="s">
        <v>87</v>
      </c>
      <c r="F163" s="285">
        <f t="shared" ca="1" si="13"/>
        <v>0</v>
      </c>
      <c r="G163" s="285">
        <f t="shared" ca="1" si="13"/>
        <v>0</v>
      </c>
      <c r="H163" s="285">
        <f t="shared" ca="1" si="13"/>
        <v>0</v>
      </c>
      <c r="I163" s="285">
        <f t="shared" ca="1" si="13"/>
        <v>0</v>
      </c>
      <c r="J163" s="285">
        <f t="shared" ca="1" si="13"/>
        <v>0</v>
      </c>
      <c r="K163" s="286">
        <f t="shared" ca="1" si="13"/>
        <v>0</v>
      </c>
      <c r="L163" s="287">
        <f t="shared" ca="1" si="13"/>
        <v>0</v>
      </c>
      <c r="M163" s="295">
        <f t="shared" ca="1" si="13"/>
        <v>0</v>
      </c>
    </row>
    <row r="164" spans="2:13" ht="19.399999999999999" customHeight="1">
      <c r="B164" s="588"/>
      <c r="C164" s="586"/>
      <c r="D164" s="573" t="s">
        <v>18</v>
      </c>
      <c r="E164" s="272" t="s">
        <v>88</v>
      </c>
      <c r="F164" s="273">
        <f t="shared" si="13"/>
        <v>0</v>
      </c>
      <c r="G164" s="273">
        <f t="shared" si="13"/>
        <v>0</v>
      </c>
      <c r="H164" s="273">
        <f t="shared" si="13"/>
        <v>0</v>
      </c>
      <c r="I164" s="273">
        <f t="shared" si="13"/>
        <v>0</v>
      </c>
      <c r="J164" s="273">
        <f t="shared" si="13"/>
        <v>0</v>
      </c>
      <c r="K164" s="274">
        <f t="shared" si="13"/>
        <v>0</v>
      </c>
      <c r="L164" s="275">
        <f t="shared" si="13"/>
        <v>0</v>
      </c>
      <c r="M164" s="296">
        <f t="shared" si="13"/>
        <v>0</v>
      </c>
    </row>
    <row r="165" spans="2:13" ht="19.399999999999999" customHeight="1">
      <c r="B165" s="588"/>
      <c r="C165" s="586"/>
      <c r="D165" s="571"/>
      <c r="E165" s="276" t="s">
        <v>85</v>
      </c>
      <c r="F165" s="277">
        <f t="shared" si="13"/>
        <v>0</v>
      </c>
      <c r="G165" s="277">
        <f t="shared" si="13"/>
        <v>0</v>
      </c>
      <c r="H165" s="277">
        <f t="shared" si="13"/>
        <v>0</v>
      </c>
      <c r="I165" s="277">
        <f t="shared" si="13"/>
        <v>0</v>
      </c>
      <c r="J165" s="277">
        <f t="shared" si="13"/>
        <v>0</v>
      </c>
      <c r="K165" s="278">
        <f t="shared" si="13"/>
        <v>0</v>
      </c>
      <c r="L165" s="279">
        <f t="shared" si="13"/>
        <v>0</v>
      </c>
      <c r="M165" s="293">
        <f t="shared" si="13"/>
        <v>0</v>
      </c>
    </row>
    <row r="166" spans="2:13" ht="19.399999999999999" customHeight="1" thickBot="1">
      <c r="B166" s="589"/>
      <c r="C166" s="587"/>
      <c r="D166" s="574"/>
      <c r="E166" s="297" t="s">
        <v>86</v>
      </c>
      <c r="F166" s="298">
        <f t="shared" si="13"/>
        <v>0</v>
      </c>
      <c r="G166" s="298">
        <f t="shared" si="13"/>
        <v>0</v>
      </c>
      <c r="H166" s="298">
        <f t="shared" si="13"/>
        <v>0</v>
      </c>
      <c r="I166" s="298">
        <f t="shared" si="13"/>
        <v>0</v>
      </c>
      <c r="J166" s="298">
        <f t="shared" si="13"/>
        <v>0</v>
      </c>
      <c r="K166" s="299">
        <f t="shared" si="13"/>
        <v>0</v>
      </c>
      <c r="L166" s="300">
        <f t="shared" si="13"/>
        <v>0</v>
      </c>
      <c r="M166" s="301">
        <f t="shared" si="13"/>
        <v>0</v>
      </c>
    </row>
    <row r="167" spans="2:13" ht="19.399999999999999" customHeight="1">
      <c r="B167" s="584" t="s">
        <v>133</v>
      </c>
      <c r="C167" s="590" t="s">
        <v>134</v>
      </c>
      <c r="D167" s="552" t="s">
        <v>83</v>
      </c>
      <c r="E167" s="198" t="s">
        <v>84</v>
      </c>
      <c r="F167" s="307">
        <f>+'（①本体）入力画面'!GF37</f>
        <v>1</v>
      </c>
      <c r="G167" s="307">
        <f>+'（①本体）入力画面'!GG37</f>
        <v>1000</v>
      </c>
      <c r="H167" s="307">
        <f>+'（①本体）入力画面'!GH37</f>
        <v>80000</v>
      </c>
      <c r="I167" s="307">
        <f>+'（①本体）入力画面'!GI37</f>
        <v>80000</v>
      </c>
      <c r="J167" s="307">
        <f>+'（①本体）入力画面'!GJ37</f>
        <v>80000</v>
      </c>
      <c r="K167" s="308">
        <f>+'（①本体）入力画面'!GK37</f>
        <v>0</v>
      </c>
      <c r="L167" s="309">
        <f>+'（①本体）入力画面'!KT37</f>
        <v>0</v>
      </c>
      <c r="M167" s="309">
        <f>+'（①本体）入力画面'!KU37</f>
        <v>0</v>
      </c>
    </row>
    <row r="168" spans="2:13" ht="19.399999999999999" customHeight="1">
      <c r="B168" s="588"/>
      <c r="C168" s="591"/>
      <c r="D168" s="552"/>
      <c r="E168" s="194" t="s">
        <v>85</v>
      </c>
      <c r="F168" s="208">
        <f ca="1">+'（①本体）入力画面'!GF38</f>
        <v>1</v>
      </c>
      <c r="G168" s="208">
        <f ca="1">+'（①本体）入力画面'!GG38</f>
        <v>1000</v>
      </c>
      <c r="H168" s="208">
        <f ca="1">+'（①本体）入力画面'!GH38</f>
        <v>80000</v>
      </c>
      <c r="I168" s="208">
        <f ca="1">+'（①本体）入力画面'!GI38</f>
        <v>80000</v>
      </c>
      <c r="J168" s="208">
        <f ca="1">+'（①本体）入力画面'!GJ38</f>
        <v>80000</v>
      </c>
      <c r="K168" s="209">
        <f ca="1">+'（①本体）入力画面'!GK38</f>
        <v>0</v>
      </c>
      <c r="L168" s="210">
        <f ca="1">+'（①本体）入力画面'!KT38</f>
        <v>0</v>
      </c>
      <c r="M168" s="210">
        <f ca="1">+'（①本体）入力画面'!KU38</f>
        <v>0</v>
      </c>
    </row>
    <row r="169" spans="2:13" ht="19.399999999999999" customHeight="1">
      <c r="B169" s="588"/>
      <c r="C169" s="591"/>
      <c r="D169" s="552"/>
      <c r="E169" s="197" t="s">
        <v>86</v>
      </c>
      <c r="F169" s="221">
        <f ca="1">+'（①本体）入力画面'!GF39</f>
        <v>0</v>
      </c>
      <c r="G169" s="221">
        <f ca="1">+'（①本体）入力画面'!GG39</f>
        <v>0</v>
      </c>
      <c r="H169" s="221">
        <f ca="1">+'（①本体）入力画面'!GH39</f>
        <v>0</v>
      </c>
      <c r="I169" s="221">
        <f ca="1">+'（①本体）入力画面'!GI39</f>
        <v>0</v>
      </c>
      <c r="J169" s="221">
        <f ca="1">+'（①本体）入力画面'!GJ39</f>
        <v>0</v>
      </c>
      <c r="K169" s="222">
        <f ca="1">+'（①本体）入力画面'!GK39</f>
        <v>0</v>
      </c>
      <c r="L169" s="223">
        <f ca="1">+'（①本体）入力画面'!KT39</f>
        <v>0</v>
      </c>
      <c r="M169" s="223">
        <f ca="1">+'（①本体）入力画面'!KU39</f>
        <v>0</v>
      </c>
    </row>
    <row r="170" spans="2:13" ht="19.399999999999999" customHeight="1">
      <c r="B170" s="588"/>
      <c r="C170" s="591"/>
      <c r="D170" s="553"/>
      <c r="E170" s="196" t="s">
        <v>87</v>
      </c>
      <c r="F170" s="214">
        <f ca="1">+'（①本体）入力画面'!GF40</f>
        <v>0</v>
      </c>
      <c r="G170" s="214">
        <f ca="1">+'（①本体）入力画面'!GG40</f>
        <v>0</v>
      </c>
      <c r="H170" s="214">
        <f ca="1">+'（①本体）入力画面'!GH40</f>
        <v>0</v>
      </c>
      <c r="I170" s="214">
        <f ca="1">+'（①本体）入力画面'!GI40</f>
        <v>0</v>
      </c>
      <c r="J170" s="214">
        <f ca="1">+'（①本体）入力画面'!GJ40</f>
        <v>0</v>
      </c>
      <c r="K170" s="215">
        <f ca="1">+'（①本体）入力画面'!GK40</f>
        <v>0</v>
      </c>
      <c r="L170" s="216">
        <f ca="1">+'（①本体）入力画面'!KT40</f>
        <v>0</v>
      </c>
      <c r="M170" s="216">
        <f ca="1">+'（①本体）入力画面'!KU40</f>
        <v>0</v>
      </c>
    </row>
    <row r="171" spans="2:13" ht="19.399999999999999" customHeight="1">
      <c r="B171" s="588"/>
      <c r="C171" s="591"/>
      <c r="D171" s="551" t="s">
        <v>18</v>
      </c>
      <c r="E171" s="193" t="s">
        <v>88</v>
      </c>
      <c r="F171" s="206">
        <f>+'（①本体）入力画面'!GF41</f>
        <v>0</v>
      </c>
      <c r="G171" s="206">
        <f>+'（①本体）入力画面'!GG41</f>
        <v>0</v>
      </c>
      <c r="H171" s="206">
        <f>+'（①本体）入力画面'!GH41</f>
        <v>0</v>
      </c>
      <c r="I171" s="206">
        <f>+'（①本体）入力画面'!GI41</f>
        <v>0</v>
      </c>
      <c r="J171" s="206">
        <f>+'（①本体）入力画面'!GJ41</f>
        <v>0</v>
      </c>
      <c r="K171" s="220">
        <f>+'（①本体）入力画面'!GK41</f>
        <v>0</v>
      </c>
      <c r="L171" s="207">
        <f>+'（①本体）入力画面'!KT41</f>
        <v>0</v>
      </c>
      <c r="M171" s="207">
        <f>+'（①本体）入力画面'!KU41</f>
        <v>0</v>
      </c>
    </row>
    <row r="172" spans="2:13" ht="19.399999999999999" customHeight="1">
      <c r="B172" s="588"/>
      <c r="C172" s="591"/>
      <c r="D172" s="552"/>
      <c r="E172" s="194" t="s">
        <v>85</v>
      </c>
      <c r="F172" s="208">
        <f>+'（①本体）入力画面'!GF42</f>
        <v>0</v>
      </c>
      <c r="G172" s="208">
        <f>+'（①本体）入力画面'!GG42</f>
        <v>0</v>
      </c>
      <c r="H172" s="208">
        <f>+'（①本体）入力画面'!GH42</f>
        <v>0</v>
      </c>
      <c r="I172" s="208">
        <f>+'（①本体）入力画面'!GI42</f>
        <v>0</v>
      </c>
      <c r="J172" s="208">
        <f>+'（①本体）入力画面'!GJ42</f>
        <v>0</v>
      </c>
      <c r="K172" s="209">
        <f>+'（①本体）入力画面'!GK42</f>
        <v>0</v>
      </c>
      <c r="L172" s="210">
        <f>+'（①本体）入力画面'!KT42</f>
        <v>0</v>
      </c>
      <c r="M172" s="210">
        <f>+'（①本体）入力画面'!KU42</f>
        <v>0</v>
      </c>
    </row>
    <row r="173" spans="2:13" ht="19.399999999999999" customHeight="1">
      <c r="B173" s="588"/>
      <c r="C173" s="592"/>
      <c r="D173" s="553"/>
      <c r="E173" s="196" t="s">
        <v>86</v>
      </c>
      <c r="F173" s="214">
        <f>+'（①本体）入力画面'!GF43</f>
        <v>0</v>
      </c>
      <c r="G173" s="214">
        <f>+'（①本体）入力画面'!GG43</f>
        <v>0</v>
      </c>
      <c r="H173" s="214">
        <f>+'（①本体）入力画面'!GH43</f>
        <v>0</v>
      </c>
      <c r="I173" s="214">
        <f>+'（①本体）入力画面'!GI43</f>
        <v>0</v>
      </c>
      <c r="J173" s="214">
        <f>+'（①本体）入力画面'!GJ43</f>
        <v>0</v>
      </c>
      <c r="K173" s="215">
        <f>+'（①本体）入力画面'!GK43</f>
        <v>0</v>
      </c>
      <c r="L173" s="216">
        <f>+'（①本体）入力画面'!KT43</f>
        <v>0</v>
      </c>
      <c r="M173" s="216">
        <f>+'（①本体）入力画面'!KU43</f>
        <v>0</v>
      </c>
    </row>
    <row r="174" spans="2:13" ht="19.399999999999999" customHeight="1">
      <c r="B174" s="588"/>
      <c r="C174" s="20" t="s">
        <v>93</v>
      </c>
      <c r="D174" s="20"/>
      <c r="E174" s="20"/>
      <c r="F174" s="217"/>
      <c r="G174" s="217"/>
      <c r="H174" s="217"/>
      <c r="I174" s="217"/>
      <c r="J174" s="217"/>
      <c r="K174" s="218"/>
      <c r="L174" s="219"/>
      <c r="M174" s="219"/>
    </row>
    <row r="175" spans="2:13" ht="19.399999999999999" customHeight="1">
      <c r="B175" s="588"/>
      <c r="C175" s="593" t="s">
        <v>135</v>
      </c>
      <c r="D175" s="552" t="s">
        <v>83</v>
      </c>
      <c r="E175" s="198" t="s">
        <v>84</v>
      </c>
      <c r="F175" s="307">
        <f>+'（①本体）入力画面'!GN37</f>
        <v>0</v>
      </c>
      <c r="G175" s="307">
        <f>+'（①本体）入力画面'!GO37</f>
        <v>0</v>
      </c>
      <c r="H175" s="307">
        <f>+'（①本体）入力画面'!GP37</f>
        <v>0</v>
      </c>
      <c r="I175" s="307">
        <f>+'（①本体）入力画面'!GQ37</f>
        <v>0</v>
      </c>
      <c r="J175" s="307">
        <f>+'（①本体）入力画面'!GR37</f>
        <v>0</v>
      </c>
      <c r="K175" s="308">
        <f>+'（①本体）入力画面'!GS37</f>
        <v>0</v>
      </c>
      <c r="L175" s="309">
        <f>+'（①本体）入力画面'!KW37</f>
        <v>0</v>
      </c>
      <c r="M175" s="309">
        <f>+'（①本体）入力画面'!KX37</f>
        <v>0</v>
      </c>
    </row>
    <row r="176" spans="2:13" ht="19.399999999999999" customHeight="1">
      <c r="B176" s="588"/>
      <c r="C176" s="594"/>
      <c r="D176" s="552"/>
      <c r="E176" s="194" t="s">
        <v>85</v>
      </c>
      <c r="F176" s="208">
        <f ca="1">+'（①本体）入力画面'!GN38</f>
        <v>0</v>
      </c>
      <c r="G176" s="208">
        <f ca="1">+'（①本体）入力画面'!GO38</f>
        <v>0</v>
      </c>
      <c r="H176" s="208">
        <f ca="1">+'（①本体）入力画面'!GP38</f>
        <v>0</v>
      </c>
      <c r="I176" s="208">
        <f ca="1">+'（①本体）入力画面'!GQ38</f>
        <v>0</v>
      </c>
      <c r="J176" s="208">
        <f ca="1">+'（①本体）入力画面'!GR38</f>
        <v>0</v>
      </c>
      <c r="K176" s="209">
        <f ca="1">+'（①本体）入力画面'!GS38</f>
        <v>0</v>
      </c>
      <c r="L176" s="210">
        <f ca="1">+'（①本体）入力画面'!KW38</f>
        <v>0</v>
      </c>
      <c r="M176" s="210">
        <f ca="1">+'（①本体）入力画面'!KX38</f>
        <v>0</v>
      </c>
    </row>
    <row r="177" spans="2:13" ht="19.399999999999999" customHeight="1">
      <c r="B177" s="588"/>
      <c r="C177" s="594"/>
      <c r="D177" s="552"/>
      <c r="E177" s="197" t="s">
        <v>86</v>
      </c>
      <c r="F177" s="221">
        <f ca="1">+'（①本体）入力画面'!GN39</f>
        <v>0</v>
      </c>
      <c r="G177" s="221">
        <f ca="1">+'（①本体）入力画面'!GO39</f>
        <v>0</v>
      </c>
      <c r="H177" s="221">
        <f ca="1">+'（①本体）入力画面'!GP39</f>
        <v>0</v>
      </c>
      <c r="I177" s="221">
        <f ca="1">+'（①本体）入力画面'!GQ39</f>
        <v>0</v>
      </c>
      <c r="J177" s="221">
        <f ca="1">+'（①本体）入力画面'!GR39</f>
        <v>0</v>
      </c>
      <c r="K177" s="222">
        <f ca="1">+'（①本体）入力画面'!GS39</f>
        <v>0</v>
      </c>
      <c r="L177" s="223">
        <f ca="1">+'（①本体）入力画面'!KW39</f>
        <v>0</v>
      </c>
      <c r="M177" s="223">
        <f ca="1">+'（①本体）入力画面'!KX39</f>
        <v>0</v>
      </c>
    </row>
    <row r="178" spans="2:13" ht="19.399999999999999" customHeight="1">
      <c r="B178" s="588"/>
      <c r="C178" s="594"/>
      <c r="D178" s="553"/>
      <c r="E178" s="196" t="s">
        <v>87</v>
      </c>
      <c r="F178" s="214">
        <f ca="1">+'（①本体）入力画面'!GN40</f>
        <v>0</v>
      </c>
      <c r="G178" s="214">
        <f ca="1">+'（①本体）入力画面'!GO40</f>
        <v>0</v>
      </c>
      <c r="H178" s="214">
        <f ca="1">+'（①本体）入力画面'!GP40</f>
        <v>0</v>
      </c>
      <c r="I178" s="214">
        <f ca="1">+'（①本体）入力画面'!GQ40</f>
        <v>0</v>
      </c>
      <c r="J178" s="214">
        <f ca="1">+'（①本体）入力画面'!GR40</f>
        <v>0</v>
      </c>
      <c r="K178" s="215">
        <f ca="1">+'（①本体）入力画面'!GS40</f>
        <v>0</v>
      </c>
      <c r="L178" s="216">
        <f ca="1">+'（①本体）入力画面'!KW40</f>
        <v>0</v>
      </c>
      <c r="M178" s="216">
        <f ca="1">+'（①本体）入力画面'!KX40</f>
        <v>0</v>
      </c>
    </row>
    <row r="179" spans="2:13" ht="19.399999999999999" customHeight="1">
      <c r="B179" s="588"/>
      <c r="C179" s="594"/>
      <c r="D179" s="551" t="s">
        <v>18</v>
      </c>
      <c r="E179" s="193" t="s">
        <v>88</v>
      </c>
      <c r="F179" s="206">
        <f>+'（①本体）入力画面'!GN41</f>
        <v>0</v>
      </c>
      <c r="G179" s="206">
        <f>+'（①本体）入力画面'!GO41</f>
        <v>0</v>
      </c>
      <c r="H179" s="206">
        <f>+'（①本体）入力画面'!GP41</f>
        <v>0</v>
      </c>
      <c r="I179" s="206">
        <f>+'（①本体）入力画面'!GQ41</f>
        <v>0</v>
      </c>
      <c r="J179" s="206">
        <f>+'（①本体）入力画面'!GR41</f>
        <v>0</v>
      </c>
      <c r="K179" s="220">
        <f>+'（①本体）入力画面'!GS41</f>
        <v>0</v>
      </c>
      <c r="L179" s="207">
        <f>+'（①本体）入力画面'!KW41</f>
        <v>0</v>
      </c>
      <c r="M179" s="207">
        <f>+'（①本体）入力画面'!KX41</f>
        <v>0</v>
      </c>
    </row>
    <row r="180" spans="2:13" ht="19.399999999999999" customHeight="1">
      <c r="B180" s="588"/>
      <c r="C180" s="594"/>
      <c r="D180" s="552"/>
      <c r="E180" s="194" t="s">
        <v>85</v>
      </c>
      <c r="F180" s="208">
        <f>+'（①本体）入力画面'!GN42</f>
        <v>0</v>
      </c>
      <c r="G180" s="208">
        <f>+'（①本体）入力画面'!GO42</f>
        <v>0</v>
      </c>
      <c r="H180" s="208">
        <f>+'（①本体）入力画面'!GP42</f>
        <v>0</v>
      </c>
      <c r="I180" s="208">
        <f>+'（①本体）入力画面'!GQ42</f>
        <v>0</v>
      </c>
      <c r="J180" s="208">
        <f>+'（①本体）入力画面'!GR42</f>
        <v>0</v>
      </c>
      <c r="K180" s="209">
        <f>+'（①本体）入力画面'!GS42</f>
        <v>0</v>
      </c>
      <c r="L180" s="210">
        <f>+'（①本体）入力画面'!KW42</f>
        <v>0</v>
      </c>
      <c r="M180" s="210">
        <f>+'（①本体）入力画面'!KX42</f>
        <v>0</v>
      </c>
    </row>
    <row r="181" spans="2:13" ht="19.399999999999999" customHeight="1">
      <c r="B181" s="588"/>
      <c r="C181" s="595"/>
      <c r="D181" s="553"/>
      <c r="E181" s="196" t="s">
        <v>86</v>
      </c>
      <c r="F181" s="214">
        <f>+'（①本体）入力画面'!GN43</f>
        <v>0</v>
      </c>
      <c r="G181" s="214">
        <f>+'（①本体）入力画面'!GO43</f>
        <v>0</v>
      </c>
      <c r="H181" s="214">
        <f>+'（①本体）入力画面'!GP43</f>
        <v>0</v>
      </c>
      <c r="I181" s="214">
        <f>+'（①本体）入力画面'!GQ43</f>
        <v>0</v>
      </c>
      <c r="J181" s="214">
        <f>+'（①本体）入力画面'!GR43</f>
        <v>0</v>
      </c>
      <c r="K181" s="215">
        <f>+'（①本体）入力画面'!GS43</f>
        <v>0</v>
      </c>
      <c r="L181" s="216">
        <f>+'（①本体）入力画面'!KW43</f>
        <v>0</v>
      </c>
      <c r="M181" s="216">
        <f>+'（①本体）入力画面'!KX43</f>
        <v>0</v>
      </c>
    </row>
    <row r="182" spans="2:13" ht="19.399999999999999" customHeight="1" thickBot="1">
      <c r="B182" s="588"/>
      <c r="C182" s="302" t="s">
        <v>93</v>
      </c>
      <c r="D182" s="302"/>
      <c r="E182" s="302"/>
      <c r="F182" s="303"/>
      <c r="G182" s="303"/>
      <c r="H182" s="303"/>
      <c r="I182" s="303"/>
      <c r="J182" s="303"/>
      <c r="K182" s="304"/>
      <c r="L182" s="305"/>
      <c r="M182" s="305"/>
    </row>
    <row r="183" spans="2:13" ht="19.399999999999999" customHeight="1">
      <c r="B183" s="588"/>
      <c r="C183" s="579" t="s">
        <v>136</v>
      </c>
      <c r="D183" s="570" t="s">
        <v>83</v>
      </c>
      <c r="E183" s="288" t="s">
        <v>84</v>
      </c>
      <c r="F183" s="289">
        <f>+F167+F175</f>
        <v>1</v>
      </c>
      <c r="G183" s="289">
        <f t="shared" ref="G183:M183" si="14">+G167+G175</f>
        <v>1000</v>
      </c>
      <c r="H183" s="289">
        <f t="shared" si="14"/>
        <v>80000</v>
      </c>
      <c r="I183" s="289">
        <f t="shared" si="14"/>
        <v>80000</v>
      </c>
      <c r="J183" s="289">
        <f t="shared" si="14"/>
        <v>80000</v>
      </c>
      <c r="K183" s="290">
        <f t="shared" si="14"/>
        <v>0</v>
      </c>
      <c r="L183" s="291">
        <f t="shared" si="14"/>
        <v>0</v>
      </c>
      <c r="M183" s="292">
        <f t="shared" si="14"/>
        <v>0</v>
      </c>
    </row>
    <row r="184" spans="2:13" ht="19.399999999999999" customHeight="1">
      <c r="B184" s="588"/>
      <c r="C184" s="556"/>
      <c r="D184" s="571"/>
      <c r="E184" s="276" t="s">
        <v>85</v>
      </c>
      <c r="F184" s="277">
        <f t="shared" ref="F184:M189" ca="1" si="15">+F168+F176</f>
        <v>1</v>
      </c>
      <c r="G184" s="277">
        <f t="shared" ca="1" si="15"/>
        <v>1000</v>
      </c>
      <c r="H184" s="277">
        <f t="shared" ca="1" si="15"/>
        <v>80000</v>
      </c>
      <c r="I184" s="277">
        <f t="shared" ca="1" si="15"/>
        <v>80000</v>
      </c>
      <c r="J184" s="277">
        <f t="shared" ca="1" si="15"/>
        <v>80000</v>
      </c>
      <c r="K184" s="278">
        <f t="shared" ca="1" si="15"/>
        <v>0</v>
      </c>
      <c r="L184" s="279">
        <f t="shared" ca="1" si="15"/>
        <v>0</v>
      </c>
      <c r="M184" s="293">
        <f t="shared" ca="1" si="15"/>
        <v>0</v>
      </c>
    </row>
    <row r="185" spans="2:13" ht="19.399999999999999" customHeight="1">
      <c r="B185" s="588"/>
      <c r="C185" s="556"/>
      <c r="D185" s="571"/>
      <c r="E185" s="280" t="s">
        <v>86</v>
      </c>
      <c r="F185" s="281">
        <f t="shared" ca="1" si="15"/>
        <v>0</v>
      </c>
      <c r="G185" s="281">
        <f t="shared" ca="1" si="15"/>
        <v>0</v>
      </c>
      <c r="H185" s="281">
        <f t="shared" ca="1" si="15"/>
        <v>0</v>
      </c>
      <c r="I185" s="281">
        <f t="shared" ca="1" si="15"/>
        <v>0</v>
      </c>
      <c r="J185" s="281">
        <f t="shared" ca="1" si="15"/>
        <v>0</v>
      </c>
      <c r="K185" s="282">
        <f t="shared" ca="1" si="15"/>
        <v>0</v>
      </c>
      <c r="L185" s="283">
        <f t="shared" ca="1" si="15"/>
        <v>0</v>
      </c>
      <c r="M185" s="294">
        <f t="shared" ca="1" si="15"/>
        <v>0</v>
      </c>
    </row>
    <row r="186" spans="2:13" ht="19.399999999999999" customHeight="1">
      <c r="B186" s="588"/>
      <c r="C186" s="556"/>
      <c r="D186" s="572"/>
      <c r="E186" s="284" t="s">
        <v>87</v>
      </c>
      <c r="F186" s="285">
        <f t="shared" ca="1" si="15"/>
        <v>0</v>
      </c>
      <c r="G186" s="285">
        <f t="shared" ca="1" si="15"/>
        <v>0</v>
      </c>
      <c r="H186" s="285">
        <f t="shared" ca="1" si="15"/>
        <v>0</v>
      </c>
      <c r="I186" s="285">
        <f t="shared" ca="1" si="15"/>
        <v>0</v>
      </c>
      <c r="J186" s="285">
        <f t="shared" ca="1" si="15"/>
        <v>0</v>
      </c>
      <c r="K186" s="286">
        <f t="shared" ca="1" si="15"/>
        <v>0</v>
      </c>
      <c r="L186" s="287">
        <f t="shared" ca="1" si="15"/>
        <v>0</v>
      </c>
      <c r="M186" s="295">
        <f t="shared" ca="1" si="15"/>
        <v>0</v>
      </c>
    </row>
    <row r="187" spans="2:13" ht="19.399999999999999" customHeight="1">
      <c r="B187" s="588"/>
      <c r="C187" s="556"/>
      <c r="D187" s="573" t="s">
        <v>18</v>
      </c>
      <c r="E187" s="272" t="s">
        <v>88</v>
      </c>
      <c r="F187" s="273">
        <f t="shared" si="15"/>
        <v>0</v>
      </c>
      <c r="G187" s="273">
        <f t="shared" si="15"/>
        <v>0</v>
      </c>
      <c r="H187" s="273">
        <f t="shared" si="15"/>
        <v>0</v>
      </c>
      <c r="I187" s="273">
        <f t="shared" si="15"/>
        <v>0</v>
      </c>
      <c r="J187" s="273">
        <f t="shared" si="15"/>
        <v>0</v>
      </c>
      <c r="K187" s="274">
        <f t="shared" si="15"/>
        <v>0</v>
      </c>
      <c r="L187" s="275">
        <f t="shared" si="15"/>
        <v>0</v>
      </c>
      <c r="M187" s="296">
        <f t="shared" si="15"/>
        <v>0</v>
      </c>
    </row>
    <row r="188" spans="2:13" ht="19.399999999999999" customHeight="1">
      <c r="B188" s="588"/>
      <c r="C188" s="556"/>
      <c r="D188" s="571"/>
      <c r="E188" s="276" t="s">
        <v>85</v>
      </c>
      <c r="F188" s="277">
        <f t="shared" si="15"/>
        <v>0</v>
      </c>
      <c r="G188" s="277">
        <f t="shared" si="15"/>
        <v>0</v>
      </c>
      <c r="H188" s="277">
        <f t="shared" si="15"/>
        <v>0</v>
      </c>
      <c r="I188" s="277">
        <f t="shared" si="15"/>
        <v>0</v>
      </c>
      <c r="J188" s="277">
        <f t="shared" si="15"/>
        <v>0</v>
      </c>
      <c r="K188" s="278">
        <f t="shared" si="15"/>
        <v>0</v>
      </c>
      <c r="L188" s="279">
        <f t="shared" si="15"/>
        <v>0</v>
      </c>
      <c r="M188" s="293">
        <f t="shared" si="15"/>
        <v>0</v>
      </c>
    </row>
    <row r="189" spans="2:13" ht="19.399999999999999" customHeight="1" thickBot="1">
      <c r="B189" s="588"/>
      <c r="C189" s="557"/>
      <c r="D189" s="574"/>
      <c r="E189" s="297" t="s">
        <v>86</v>
      </c>
      <c r="F189" s="298">
        <f t="shared" si="15"/>
        <v>0</v>
      </c>
      <c r="G189" s="298">
        <f t="shared" si="15"/>
        <v>0</v>
      </c>
      <c r="H189" s="298">
        <f t="shared" si="15"/>
        <v>0</v>
      </c>
      <c r="I189" s="298">
        <f t="shared" si="15"/>
        <v>0</v>
      </c>
      <c r="J189" s="298">
        <f t="shared" si="15"/>
        <v>0</v>
      </c>
      <c r="K189" s="299">
        <f t="shared" si="15"/>
        <v>0</v>
      </c>
      <c r="L189" s="300">
        <f t="shared" si="15"/>
        <v>0</v>
      </c>
      <c r="M189" s="301">
        <f t="shared" si="15"/>
        <v>0</v>
      </c>
    </row>
    <row r="190" spans="2:13" ht="19.399999999999999" customHeight="1" thickBot="1">
      <c r="B190" s="589"/>
      <c r="C190" s="19" t="s">
        <v>93</v>
      </c>
      <c r="D190" s="19"/>
      <c r="E190" s="19"/>
      <c r="F190" s="310"/>
      <c r="G190" s="310"/>
      <c r="H190" s="310"/>
      <c r="I190" s="310"/>
      <c r="J190" s="310"/>
      <c r="K190" s="311"/>
      <c r="L190" s="312"/>
      <c r="M190" s="312"/>
    </row>
    <row r="191" spans="2:13" ht="19.399999999999999" customHeight="1">
      <c r="B191" s="584" t="s">
        <v>137</v>
      </c>
      <c r="C191" s="313"/>
      <c r="D191" s="570" t="s">
        <v>83</v>
      </c>
      <c r="E191" s="288" t="s">
        <v>84</v>
      </c>
      <c r="F191" s="289">
        <f>+'（①本体）入力画面'!HD37</f>
        <v>0</v>
      </c>
      <c r="G191" s="289">
        <f>+'（①本体）入力画面'!HE37</f>
        <v>0</v>
      </c>
      <c r="H191" s="289">
        <f>+'（①本体）入力画面'!HF37</f>
        <v>0</v>
      </c>
      <c r="I191" s="289">
        <f>+'（①本体）入力画面'!HG37</f>
        <v>0</v>
      </c>
      <c r="J191" s="289">
        <f>+'（①本体）入力画面'!HH37</f>
        <v>0</v>
      </c>
      <c r="K191" s="290">
        <f>+'（①本体）入力画面'!HI37</f>
        <v>0</v>
      </c>
      <c r="L191" s="291">
        <f>+'（①本体）入力画面'!KZ37</f>
        <v>0</v>
      </c>
      <c r="M191" s="292">
        <f>+'（①本体）入力画面'!LA37</f>
        <v>0</v>
      </c>
    </row>
    <row r="192" spans="2:13" ht="19.399999999999999" customHeight="1">
      <c r="B192" s="582"/>
      <c r="C192" s="314"/>
      <c r="D192" s="571"/>
      <c r="E192" s="276" t="s">
        <v>85</v>
      </c>
      <c r="F192" s="277">
        <f ca="1">+'（①本体）入力画面'!HD38</f>
        <v>0</v>
      </c>
      <c r="G192" s="277">
        <f ca="1">+'（①本体）入力画面'!HE38</f>
        <v>0</v>
      </c>
      <c r="H192" s="277">
        <f ca="1">+'（①本体）入力画面'!HF38</f>
        <v>0</v>
      </c>
      <c r="I192" s="277">
        <f ca="1">+'（①本体）入力画面'!HG38</f>
        <v>0</v>
      </c>
      <c r="J192" s="277">
        <f ca="1">+'（①本体）入力画面'!HH38</f>
        <v>0</v>
      </c>
      <c r="K192" s="278">
        <f ca="1">+'（①本体）入力画面'!HI38</f>
        <v>0</v>
      </c>
      <c r="L192" s="279">
        <f ca="1">+'（①本体）入力画面'!KZ38</f>
        <v>0</v>
      </c>
      <c r="M192" s="293">
        <f ca="1">+'（①本体）入力画面'!LA38</f>
        <v>0</v>
      </c>
    </row>
    <row r="193" spans="2:13" ht="19.399999999999999" customHeight="1">
      <c r="B193" s="582"/>
      <c r="C193" s="314"/>
      <c r="D193" s="571"/>
      <c r="E193" s="280" t="s">
        <v>86</v>
      </c>
      <c r="F193" s="281">
        <f ca="1">+'（①本体）入力画面'!HD39</f>
        <v>0</v>
      </c>
      <c r="G193" s="281">
        <f ca="1">+'（①本体）入力画面'!HE39</f>
        <v>0</v>
      </c>
      <c r="H193" s="281">
        <f ca="1">+'（①本体）入力画面'!HF39</f>
        <v>0</v>
      </c>
      <c r="I193" s="281">
        <f ca="1">+'（①本体）入力画面'!HG39</f>
        <v>0</v>
      </c>
      <c r="J193" s="281">
        <f ca="1">+'（①本体）入力画面'!HH39</f>
        <v>0</v>
      </c>
      <c r="K193" s="282">
        <f ca="1">+'（①本体）入力画面'!HI39</f>
        <v>0</v>
      </c>
      <c r="L193" s="283">
        <f ca="1">+'（①本体）入力画面'!KZ39</f>
        <v>0</v>
      </c>
      <c r="M193" s="294">
        <f ca="1">+'（①本体）入力画面'!LA39</f>
        <v>0</v>
      </c>
    </row>
    <row r="194" spans="2:13" ht="19.399999999999999" customHeight="1">
      <c r="B194" s="582"/>
      <c r="C194" s="306" t="s">
        <v>138</v>
      </c>
      <c r="D194" s="572"/>
      <c r="E194" s="284" t="s">
        <v>87</v>
      </c>
      <c r="F194" s="285">
        <f ca="1">+'（①本体）入力画面'!HD40</f>
        <v>0</v>
      </c>
      <c r="G194" s="285">
        <f ca="1">+'（①本体）入力画面'!HE40</f>
        <v>0</v>
      </c>
      <c r="H194" s="285">
        <f ca="1">+'（①本体）入力画面'!HF40</f>
        <v>0</v>
      </c>
      <c r="I194" s="285">
        <f ca="1">+'（①本体）入力画面'!HG40</f>
        <v>0</v>
      </c>
      <c r="J194" s="285">
        <f ca="1">+'（①本体）入力画面'!HH40</f>
        <v>0</v>
      </c>
      <c r="K194" s="286">
        <f ca="1">+'（①本体）入力画面'!HI40</f>
        <v>0</v>
      </c>
      <c r="L194" s="287">
        <f ca="1">+'（①本体）入力画面'!KZ40</f>
        <v>0</v>
      </c>
      <c r="M194" s="295">
        <f ca="1">+'（①本体）入力画面'!LA40</f>
        <v>0</v>
      </c>
    </row>
    <row r="195" spans="2:13" ht="19.399999999999999" customHeight="1">
      <c r="B195" s="582"/>
      <c r="C195" s="314"/>
      <c r="D195" s="573" t="s">
        <v>18</v>
      </c>
      <c r="E195" s="272" t="s">
        <v>88</v>
      </c>
      <c r="F195" s="273">
        <f>+'（①本体）入力画面'!HD41</f>
        <v>0</v>
      </c>
      <c r="G195" s="273">
        <f>+'（①本体）入力画面'!HE41</f>
        <v>0</v>
      </c>
      <c r="H195" s="273">
        <f>+'（①本体）入力画面'!HF41</f>
        <v>0</v>
      </c>
      <c r="I195" s="273">
        <f>+'（①本体）入力画面'!HG41</f>
        <v>0</v>
      </c>
      <c r="J195" s="273">
        <f>+'（①本体）入力画面'!HH41</f>
        <v>0</v>
      </c>
      <c r="K195" s="274">
        <f>+'（①本体）入力画面'!HI41</f>
        <v>0</v>
      </c>
      <c r="L195" s="275">
        <f>+'（①本体）入力画面'!KZ41</f>
        <v>0</v>
      </c>
      <c r="M195" s="296">
        <f>+'（①本体）入力画面'!LA41</f>
        <v>0</v>
      </c>
    </row>
    <row r="196" spans="2:13" ht="19.399999999999999" customHeight="1">
      <c r="B196" s="582"/>
      <c r="C196" s="314"/>
      <c r="D196" s="571"/>
      <c r="E196" s="276" t="s">
        <v>85</v>
      </c>
      <c r="F196" s="277">
        <f>+'（①本体）入力画面'!HD42</f>
        <v>0</v>
      </c>
      <c r="G196" s="277">
        <f>+'（①本体）入力画面'!HE42</f>
        <v>0</v>
      </c>
      <c r="H196" s="277">
        <f>+'（①本体）入力画面'!HF42</f>
        <v>0</v>
      </c>
      <c r="I196" s="277">
        <f>+'（①本体）入力画面'!HG42</f>
        <v>0</v>
      </c>
      <c r="J196" s="277">
        <f>+'（①本体）入力画面'!HH42</f>
        <v>0</v>
      </c>
      <c r="K196" s="278">
        <f>+'（①本体）入力画面'!HI42</f>
        <v>0</v>
      </c>
      <c r="L196" s="279">
        <f>+'（①本体）入力画面'!KZ42</f>
        <v>0</v>
      </c>
      <c r="M196" s="293">
        <f>+'（①本体）入力画面'!LA42</f>
        <v>0</v>
      </c>
    </row>
    <row r="197" spans="2:13" ht="19.399999999999999" customHeight="1" thickBot="1">
      <c r="B197" s="583"/>
      <c r="C197" s="315"/>
      <c r="D197" s="574"/>
      <c r="E197" s="297" t="s">
        <v>86</v>
      </c>
      <c r="F197" s="298">
        <f>+'（①本体）入力画面'!HD43</f>
        <v>0</v>
      </c>
      <c r="G197" s="298">
        <f>+'（①本体）入力画面'!HE43</f>
        <v>0</v>
      </c>
      <c r="H197" s="298">
        <f>+'（①本体）入力画面'!HF43</f>
        <v>0</v>
      </c>
      <c r="I197" s="298">
        <f>+'（①本体）入力画面'!HG43</f>
        <v>0</v>
      </c>
      <c r="J197" s="298">
        <f>+'（①本体）入力画面'!HH43</f>
        <v>0</v>
      </c>
      <c r="K197" s="299">
        <f>+'（①本体）入力画面'!HI43</f>
        <v>0</v>
      </c>
      <c r="L197" s="300">
        <f>+'（①本体）入力画面'!KZ43</f>
        <v>0</v>
      </c>
      <c r="M197" s="301">
        <f>+'（①本体）入力画面'!LA43</f>
        <v>0</v>
      </c>
    </row>
    <row r="198" spans="2:13" ht="19.399999999999999" customHeight="1">
      <c r="B198" s="21"/>
      <c r="C198" s="268" t="s">
        <v>94</v>
      </c>
      <c r="D198" s="316"/>
      <c r="E198" s="316"/>
      <c r="F198" s="317"/>
      <c r="G198" s="317"/>
      <c r="H198" s="317"/>
      <c r="I198" s="317"/>
      <c r="J198" s="317"/>
      <c r="K198" s="318"/>
      <c r="L198" s="319"/>
      <c r="M198" s="319"/>
    </row>
    <row r="199" spans="2:13" ht="19.399999999999999" customHeight="1">
      <c r="B199" s="616" t="s">
        <v>139</v>
      </c>
      <c r="C199" s="554" t="s">
        <v>140</v>
      </c>
      <c r="D199" s="551" t="s">
        <v>83</v>
      </c>
      <c r="E199" s="193" t="s">
        <v>84</v>
      </c>
      <c r="F199" s="206">
        <f>+'（①本体）入力画面'!HL37</f>
        <v>0</v>
      </c>
      <c r="G199" s="206">
        <f>+'（①本体）入力画面'!HM37</f>
        <v>0</v>
      </c>
      <c r="H199" s="206">
        <f>+'（①本体）入力画面'!HN37</f>
        <v>0</v>
      </c>
      <c r="I199" s="206">
        <f>+'（①本体）入力画面'!HO37</f>
        <v>0</v>
      </c>
      <c r="J199" s="206">
        <f>+'（①本体）入力画面'!HP37</f>
        <v>0</v>
      </c>
      <c r="K199" s="220">
        <f>+'（①本体）入力画面'!HQ37</f>
        <v>0</v>
      </c>
      <c r="L199" s="207">
        <f>+'（①本体）入力画面'!LC37</f>
        <v>0</v>
      </c>
      <c r="M199" s="207">
        <f>+'（①本体）入力画面'!LD37</f>
        <v>0</v>
      </c>
    </row>
    <row r="200" spans="2:13" ht="19.399999999999999" customHeight="1">
      <c r="B200" s="617"/>
      <c r="C200" s="552"/>
      <c r="D200" s="552"/>
      <c r="E200" s="194" t="s">
        <v>85</v>
      </c>
      <c r="F200" s="208">
        <f ca="1">+'（①本体）入力画面'!HL38</f>
        <v>0</v>
      </c>
      <c r="G200" s="208">
        <f ca="1">+'（①本体）入力画面'!HM38</f>
        <v>0</v>
      </c>
      <c r="H200" s="208">
        <f ca="1">+'（①本体）入力画面'!HN38</f>
        <v>0</v>
      </c>
      <c r="I200" s="208">
        <f ca="1">+'（①本体）入力画面'!HO38</f>
        <v>0</v>
      </c>
      <c r="J200" s="208">
        <f ca="1">+'（①本体）入力画面'!HP38</f>
        <v>0</v>
      </c>
      <c r="K200" s="209">
        <f ca="1">+'（①本体）入力画面'!HQ38</f>
        <v>0</v>
      </c>
      <c r="L200" s="210">
        <f ca="1">+'（①本体）入力画面'!LC38</f>
        <v>0</v>
      </c>
      <c r="M200" s="210">
        <f ca="1">+'（①本体）入力画面'!LD38</f>
        <v>0</v>
      </c>
    </row>
    <row r="201" spans="2:13" ht="19.399999999999999" customHeight="1">
      <c r="B201" s="617"/>
      <c r="C201" s="552"/>
      <c r="D201" s="552"/>
      <c r="E201" s="197" t="s">
        <v>86</v>
      </c>
      <c r="F201" s="221">
        <f ca="1">+'（①本体）入力画面'!HL39</f>
        <v>0</v>
      </c>
      <c r="G201" s="221">
        <f ca="1">+'（①本体）入力画面'!HM39</f>
        <v>0</v>
      </c>
      <c r="H201" s="221">
        <f ca="1">+'（①本体）入力画面'!HN39</f>
        <v>0</v>
      </c>
      <c r="I201" s="221">
        <f ca="1">+'（①本体）入力画面'!HO39</f>
        <v>0</v>
      </c>
      <c r="J201" s="221">
        <f ca="1">+'（①本体）入力画面'!HP39</f>
        <v>0</v>
      </c>
      <c r="K201" s="222">
        <f ca="1">+'（①本体）入力画面'!HQ39</f>
        <v>0</v>
      </c>
      <c r="L201" s="223">
        <f ca="1">+'（①本体）入力画面'!LC39</f>
        <v>0</v>
      </c>
      <c r="M201" s="223">
        <f ca="1">+'（①本体）入力画面'!LD39</f>
        <v>0</v>
      </c>
    </row>
    <row r="202" spans="2:13" ht="19.399999999999999" customHeight="1">
      <c r="B202" s="617"/>
      <c r="C202" s="552"/>
      <c r="D202" s="553"/>
      <c r="E202" s="196" t="s">
        <v>87</v>
      </c>
      <c r="F202" s="214">
        <f ca="1">+'（①本体）入力画面'!HL40</f>
        <v>0</v>
      </c>
      <c r="G202" s="214">
        <f ca="1">+'（①本体）入力画面'!HM40</f>
        <v>0</v>
      </c>
      <c r="H202" s="214">
        <f ca="1">+'（①本体）入力画面'!HN40</f>
        <v>0</v>
      </c>
      <c r="I202" s="214">
        <f ca="1">+'（①本体）入力画面'!HO40</f>
        <v>0</v>
      </c>
      <c r="J202" s="214">
        <f ca="1">+'（①本体）入力画面'!HP40</f>
        <v>0</v>
      </c>
      <c r="K202" s="215">
        <f ca="1">+'（①本体）入力画面'!HQ40</f>
        <v>0</v>
      </c>
      <c r="L202" s="216">
        <f ca="1">+'（①本体）入力画面'!LC40</f>
        <v>0</v>
      </c>
      <c r="M202" s="216">
        <f ca="1">+'（①本体）入力画面'!LD40</f>
        <v>0</v>
      </c>
    </row>
    <row r="203" spans="2:13" ht="19.399999999999999" customHeight="1">
      <c r="B203" s="617"/>
      <c r="C203" s="552"/>
      <c r="D203" s="551" t="s">
        <v>18</v>
      </c>
      <c r="E203" s="193" t="s">
        <v>88</v>
      </c>
      <c r="F203" s="206">
        <f>+'（①本体）入力画面'!HL41</f>
        <v>0</v>
      </c>
      <c r="G203" s="206">
        <f>+'（①本体）入力画面'!HM41</f>
        <v>0</v>
      </c>
      <c r="H203" s="206">
        <f>+'（①本体）入力画面'!HN41</f>
        <v>0</v>
      </c>
      <c r="I203" s="206">
        <f>+'（①本体）入力画面'!HO41</f>
        <v>0</v>
      </c>
      <c r="J203" s="206">
        <f>+'（①本体）入力画面'!HP41</f>
        <v>0</v>
      </c>
      <c r="K203" s="220">
        <f>+'（①本体）入力画面'!HQ41</f>
        <v>0</v>
      </c>
      <c r="L203" s="207">
        <f>+'（①本体）入力画面'!LC41</f>
        <v>0</v>
      </c>
      <c r="M203" s="207">
        <f>+'（①本体）入力画面'!LD41</f>
        <v>0</v>
      </c>
    </row>
    <row r="204" spans="2:13" ht="19.399999999999999" customHeight="1">
      <c r="B204" s="617"/>
      <c r="C204" s="552"/>
      <c r="D204" s="552"/>
      <c r="E204" s="194" t="s">
        <v>85</v>
      </c>
      <c r="F204" s="208">
        <f>+'（①本体）入力画面'!HL42</f>
        <v>0</v>
      </c>
      <c r="G204" s="208">
        <f>+'（①本体）入力画面'!HM42</f>
        <v>0</v>
      </c>
      <c r="H204" s="208">
        <f>+'（①本体）入力画面'!HN42</f>
        <v>0</v>
      </c>
      <c r="I204" s="208">
        <f>+'（①本体）入力画面'!HO42</f>
        <v>0</v>
      </c>
      <c r="J204" s="208">
        <f>+'（①本体）入力画面'!HP42</f>
        <v>0</v>
      </c>
      <c r="K204" s="209">
        <f>+'（①本体）入力画面'!HQ42</f>
        <v>0</v>
      </c>
      <c r="L204" s="210">
        <f>+'（①本体）入力画面'!LC42</f>
        <v>0</v>
      </c>
      <c r="M204" s="210">
        <f>+'（①本体）入力画面'!LD42</f>
        <v>0</v>
      </c>
    </row>
    <row r="205" spans="2:13" ht="19.399999999999999" customHeight="1">
      <c r="B205" s="617"/>
      <c r="C205" s="553"/>
      <c r="D205" s="553"/>
      <c r="E205" s="196" t="s">
        <v>86</v>
      </c>
      <c r="F205" s="214">
        <f>+'（①本体）入力画面'!HL43</f>
        <v>0</v>
      </c>
      <c r="G205" s="214">
        <f>+'（①本体）入力画面'!HM43</f>
        <v>0</v>
      </c>
      <c r="H205" s="214">
        <f>+'（①本体）入力画面'!HN43</f>
        <v>0</v>
      </c>
      <c r="I205" s="214">
        <f>+'（①本体）入力画面'!HO43</f>
        <v>0</v>
      </c>
      <c r="J205" s="214">
        <f>+'（①本体）入力画面'!HP43</f>
        <v>0</v>
      </c>
      <c r="K205" s="215">
        <f>+'（①本体）入力画面'!HQ43</f>
        <v>0</v>
      </c>
      <c r="L205" s="216">
        <f>+'（①本体）入力画面'!LC43</f>
        <v>0</v>
      </c>
      <c r="M205" s="216">
        <f>+'（①本体）入力画面'!LD43</f>
        <v>0</v>
      </c>
    </row>
    <row r="206" spans="2:13" ht="19.399999999999999" customHeight="1">
      <c r="B206" s="617"/>
      <c r="C206" s="20" t="s">
        <v>95</v>
      </c>
      <c r="D206" s="20"/>
      <c r="E206" s="20"/>
      <c r="F206" s="217"/>
      <c r="G206" s="217"/>
      <c r="H206" s="217"/>
      <c r="I206" s="217"/>
      <c r="J206" s="217"/>
      <c r="K206" s="218"/>
      <c r="L206" s="219"/>
      <c r="M206" s="219"/>
    </row>
    <row r="207" spans="2:13" ht="19.399999999999999" customHeight="1">
      <c r="B207" s="617"/>
      <c r="C207" s="554" t="s">
        <v>141</v>
      </c>
      <c r="D207" s="551" t="s">
        <v>83</v>
      </c>
      <c r="E207" s="193" t="s">
        <v>84</v>
      </c>
      <c r="F207" s="206">
        <f>+'（①本体）入力画面'!HT37</f>
        <v>0</v>
      </c>
      <c r="G207" s="206">
        <f>+'（①本体）入力画面'!HU37</f>
        <v>0</v>
      </c>
      <c r="H207" s="206">
        <f>+'（①本体）入力画面'!HV37</f>
        <v>0</v>
      </c>
      <c r="I207" s="206">
        <f>+'（①本体）入力画面'!HW37</f>
        <v>0</v>
      </c>
      <c r="J207" s="206">
        <f>+'（①本体）入力画面'!HX37</f>
        <v>0</v>
      </c>
      <c r="K207" s="220">
        <f>+'（①本体）入力画面'!HY37</f>
        <v>0</v>
      </c>
      <c r="L207" s="207">
        <f>+'（①本体）入力画面'!LF37</f>
        <v>0</v>
      </c>
      <c r="M207" s="207">
        <f>+'（①本体）入力画面'!LG37</f>
        <v>0</v>
      </c>
    </row>
    <row r="208" spans="2:13" ht="19.399999999999999" customHeight="1">
      <c r="B208" s="617"/>
      <c r="C208" s="552"/>
      <c r="D208" s="552"/>
      <c r="E208" s="194" t="s">
        <v>85</v>
      </c>
      <c r="F208" s="208">
        <f ca="1">+'（①本体）入力画面'!HT38</f>
        <v>0</v>
      </c>
      <c r="G208" s="208">
        <f ca="1">+'（①本体）入力画面'!HU38</f>
        <v>0</v>
      </c>
      <c r="H208" s="208">
        <f ca="1">+'（①本体）入力画面'!HV38</f>
        <v>0</v>
      </c>
      <c r="I208" s="208">
        <f ca="1">+'（①本体）入力画面'!HW38</f>
        <v>0</v>
      </c>
      <c r="J208" s="208">
        <f ca="1">+'（①本体）入力画面'!HX38</f>
        <v>0</v>
      </c>
      <c r="K208" s="209">
        <f ca="1">+'（①本体）入力画面'!HY38</f>
        <v>0</v>
      </c>
      <c r="L208" s="210">
        <f ca="1">+'（①本体）入力画面'!LF38</f>
        <v>0</v>
      </c>
      <c r="M208" s="210">
        <f ca="1">+'（①本体）入力画面'!LG38</f>
        <v>0</v>
      </c>
    </row>
    <row r="209" spans="2:13" ht="19.399999999999999" customHeight="1">
      <c r="B209" s="617"/>
      <c r="C209" s="552"/>
      <c r="D209" s="552"/>
      <c r="E209" s="197" t="s">
        <v>86</v>
      </c>
      <c r="F209" s="221">
        <f ca="1">+'（①本体）入力画面'!HT39</f>
        <v>0</v>
      </c>
      <c r="G209" s="221">
        <f ca="1">+'（①本体）入力画面'!HU39</f>
        <v>0</v>
      </c>
      <c r="H209" s="221">
        <f ca="1">+'（①本体）入力画面'!HV39</f>
        <v>0</v>
      </c>
      <c r="I209" s="221">
        <f ca="1">+'（①本体）入力画面'!HW39</f>
        <v>0</v>
      </c>
      <c r="J209" s="221">
        <f ca="1">+'（①本体）入力画面'!HX39</f>
        <v>0</v>
      </c>
      <c r="K209" s="222">
        <f ca="1">+'（①本体）入力画面'!HY39</f>
        <v>0</v>
      </c>
      <c r="L209" s="223">
        <f ca="1">+'（①本体）入力画面'!LF39</f>
        <v>0</v>
      </c>
      <c r="M209" s="223">
        <f ca="1">+'（①本体）入力画面'!LG39</f>
        <v>0</v>
      </c>
    </row>
    <row r="210" spans="2:13" ht="19.399999999999999" customHeight="1">
      <c r="B210" s="617"/>
      <c r="C210" s="552"/>
      <c r="D210" s="553"/>
      <c r="E210" s="196" t="s">
        <v>87</v>
      </c>
      <c r="F210" s="214">
        <f ca="1">+'（①本体）入力画面'!HT40</f>
        <v>0</v>
      </c>
      <c r="G210" s="214">
        <f ca="1">+'（①本体）入力画面'!HU40</f>
        <v>0</v>
      </c>
      <c r="H210" s="214">
        <f ca="1">+'（①本体）入力画面'!HV40</f>
        <v>0</v>
      </c>
      <c r="I210" s="214">
        <f ca="1">+'（①本体）入力画面'!HW40</f>
        <v>0</v>
      </c>
      <c r="J210" s="214">
        <f ca="1">+'（①本体）入力画面'!HX40</f>
        <v>0</v>
      </c>
      <c r="K210" s="215">
        <f ca="1">+'（①本体）入力画面'!HY40</f>
        <v>0</v>
      </c>
      <c r="L210" s="216">
        <f ca="1">+'（①本体）入力画面'!LF40</f>
        <v>0</v>
      </c>
      <c r="M210" s="216">
        <f ca="1">+'（①本体）入力画面'!LG40</f>
        <v>0</v>
      </c>
    </row>
    <row r="211" spans="2:13" ht="19.399999999999999" customHeight="1">
      <c r="B211" s="617"/>
      <c r="C211" s="552"/>
      <c r="D211" s="551" t="s">
        <v>18</v>
      </c>
      <c r="E211" s="193" t="s">
        <v>88</v>
      </c>
      <c r="F211" s="206">
        <f>+'（①本体）入力画面'!HT41</f>
        <v>0</v>
      </c>
      <c r="G211" s="206">
        <f>+'（①本体）入力画面'!HU41</f>
        <v>0</v>
      </c>
      <c r="H211" s="206">
        <f>+'（①本体）入力画面'!HV41</f>
        <v>0</v>
      </c>
      <c r="I211" s="206">
        <f>+'（①本体）入力画面'!HW41</f>
        <v>0</v>
      </c>
      <c r="J211" s="206">
        <f>+'（①本体）入力画面'!HX41</f>
        <v>0</v>
      </c>
      <c r="K211" s="220">
        <f>+'（①本体）入力画面'!HY41</f>
        <v>0</v>
      </c>
      <c r="L211" s="207">
        <f>+'（①本体）入力画面'!LF41</f>
        <v>0</v>
      </c>
      <c r="M211" s="207">
        <f>+'（①本体）入力画面'!LG41</f>
        <v>0</v>
      </c>
    </row>
    <row r="212" spans="2:13" ht="19.399999999999999" customHeight="1">
      <c r="B212" s="617"/>
      <c r="C212" s="552"/>
      <c r="D212" s="552"/>
      <c r="E212" s="194" t="s">
        <v>85</v>
      </c>
      <c r="F212" s="208">
        <f>+'（①本体）入力画面'!HT42</f>
        <v>0</v>
      </c>
      <c r="G212" s="208">
        <f>+'（①本体）入力画面'!HU42</f>
        <v>0</v>
      </c>
      <c r="H212" s="208">
        <f>+'（①本体）入力画面'!HV42</f>
        <v>0</v>
      </c>
      <c r="I212" s="208">
        <f>+'（①本体）入力画面'!HW42</f>
        <v>0</v>
      </c>
      <c r="J212" s="208">
        <f>+'（①本体）入力画面'!HX42</f>
        <v>0</v>
      </c>
      <c r="K212" s="209">
        <f>+'（①本体）入力画面'!HY42</f>
        <v>0</v>
      </c>
      <c r="L212" s="210">
        <f>+'（①本体）入力画面'!LF42</f>
        <v>0</v>
      </c>
      <c r="M212" s="210">
        <f>+'（①本体）入力画面'!LG42</f>
        <v>0</v>
      </c>
    </row>
    <row r="213" spans="2:13" ht="19.399999999999999" customHeight="1">
      <c r="B213" s="617"/>
      <c r="C213" s="553"/>
      <c r="D213" s="553"/>
      <c r="E213" s="196" t="s">
        <v>86</v>
      </c>
      <c r="F213" s="214">
        <f>+'（①本体）入力画面'!HT43</f>
        <v>0</v>
      </c>
      <c r="G213" s="214">
        <f>+'（①本体）入力画面'!HU43</f>
        <v>0</v>
      </c>
      <c r="H213" s="214">
        <f>+'（①本体）入力画面'!HV43</f>
        <v>0</v>
      </c>
      <c r="I213" s="214">
        <f>+'（①本体）入力画面'!HW43</f>
        <v>0</v>
      </c>
      <c r="J213" s="214">
        <f>+'（①本体）入力画面'!HX43</f>
        <v>0</v>
      </c>
      <c r="K213" s="215">
        <f>+'（①本体）入力画面'!HY43</f>
        <v>0</v>
      </c>
      <c r="L213" s="216">
        <f>+'（①本体）入力画面'!LF43</f>
        <v>0</v>
      </c>
      <c r="M213" s="216">
        <f>+'（①本体）入力画面'!LG43</f>
        <v>0</v>
      </c>
    </row>
    <row r="214" spans="2:13" ht="19.399999999999999" customHeight="1">
      <c r="B214" s="617"/>
      <c r="C214" s="20" t="s">
        <v>96</v>
      </c>
      <c r="D214" s="20"/>
      <c r="E214" s="20"/>
      <c r="F214" s="217"/>
      <c r="G214" s="217"/>
      <c r="H214" s="217"/>
      <c r="I214" s="217"/>
      <c r="J214" s="217"/>
      <c r="K214" s="218"/>
      <c r="L214" s="219"/>
      <c r="M214" s="219"/>
    </row>
    <row r="215" spans="2:13" ht="19.399999999999999" customHeight="1">
      <c r="B215" s="617"/>
      <c r="C215" s="554" t="s">
        <v>142</v>
      </c>
      <c r="D215" s="551" t="s">
        <v>83</v>
      </c>
      <c r="E215" s="193" t="s">
        <v>84</v>
      </c>
      <c r="F215" s="206">
        <f>+'（①本体）入力画面'!IB37</f>
        <v>0</v>
      </c>
      <c r="G215" s="206">
        <f>+'（①本体）入力画面'!IC37</f>
        <v>0</v>
      </c>
      <c r="H215" s="206">
        <f>+'（①本体）入力画面'!ID37</f>
        <v>0</v>
      </c>
      <c r="I215" s="206">
        <f>+'（①本体）入力画面'!IE37</f>
        <v>0</v>
      </c>
      <c r="J215" s="206">
        <f>+'（①本体）入力画面'!IF37</f>
        <v>0</v>
      </c>
      <c r="K215" s="220">
        <f>+'（①本体）入力画面'!IG37</f>
        <v>0</v>
      </c>
      <c r="L215" s="207">
        <f>+'（①本体）入力画面'!LI37</f>
        <v>0</v>
      </c>
      <c r="M215" s="207">
        <f>+'（①本体）入力画面'!LJ37</f>
        <v>0</v>
      </c>
    </row>
    <row r="216" spans="2:13" ht="19.399999999999999" customHeight="1">
      <c r="B216" s="617"/>
      <c r="C216" s="552"/>
      <c r="D216" s="552"/>
      <c r="E216" s="194" t="s">
        <v>85</v>
      </c>
      <c r="F216" s="208">
        <f ca="1">+'（①本体）入力画面'!IB38</f>
        <v>0</v>
      </c>
      <c r="G216" s="208">
        <f ca="1">+'（①本体）入力画面'!IC38</f>
        <v>0</v>
      </c>
      <c r="H216" s="208">
        <f ca="1">+'（①本体）入力画面'!ID38</f>
        <v>0</v>
      </c>
      <c r="I216" s="208">
        <f ca="1">+'（①本体）入力画面'!IE38</f>
        <v>0</v>
      </c>
      <c r="J216" s="208">
        <f ca="1">+'（①本体）入力画面'!IF38</f>
        <v>0</v>
      </c>
      <c r="K216" s="209">
        <f ca="1">+'（①本体）入力画面'!IG38</f>
        <v>0</v>
      </c>
      <c r="L216" s="210">
        <f ca="1">+'（①本体）入力画面'!LI38</f>
        <v>0</v>
      </c>
      <c r="M216" s="210">
        <f ca="1">+'（①本体）入力画面'!LJ38</f>
        <v>0</v>
      </c>
    </row>
    <row r="217" spans="2:13" ht="19.399999999999999" customHeight="1">
      <c r="B217" s="617"/>
      <c r="C217" s="552"/>
      <c r="D217" s="552"/>
      <c r="E217" s="197" t="s">
        <v>86</v>
      </c>
      <c r="F217" s="221">
        <f ca="1">+'（①本体）入力画面'!IB39</f>
        <v>0</v>
      </c>
      <c r="G217" s="221">
        <f ca="1">+'（①本体）入力画面'!IC39</f>
        <v>0</v>
      </c>
      <c r="H217" s="221">
        <f ca="1">+'（①本体）入力画面'!ID39</f>
        <v>0</v>
      </c>
      <c r="I217" s="221">
        <f ca="1">+'（①本体）入力画面'!IE39</f>
        <v>0</v>
      </c>
      <c r="J217" s="221">
        <f ca="1">+'（①本体）入力画面'!IF39</f>
        <v>0</v>
      </c>
      <c r="K217" s="222">
        <f ca="1">+'（①本体）入力画面'!IG39</f>
        <v>0</v>
      </c>
      <c r="L217" s="223">
        <f ca="1">+'（①本体）入力画面'!LI39</f>
        <v>0</v>
      </c>
      <c r="M217" s="223">
        <f ca="1">+'（①本体）入力画面'!LJ39</f>
        <v>0</v>
      </c>
    </row>
    <row r="218" spans="2:13" ht="19.399999999999999" customHeight="1">
      <c r="B218" s="617"/>
      <c r="C218" s="552"/>
      <c r="D218" s="553"/>
      <c r="E218" s="196" t="s">
        <v>87</v>
      </c>
      <c r="F218" s="214">
        <f ca="1">+'（①本体）入力画面'!IB40</f>
        <v>0</v>
      </c>
      <c r="G218" s="214">
        <f ca="1">+'（①本体）入力画面'!IC40</f>
        <v>0</v>
      </c>
      <c r="H218" s="214">
        <f ca="1">+'（①本体）入力画面'!ID40</f>
        <v>0</v>
      </c>
      <c r="I218" s="214">
        <f ca="1">+'（①本体）入力画面'!IE40</f>
        <v>0</v>
      </c>
      <c r="J218" s="214">
        <f ca="1">+'（①本体）入力画面'!IF40</f>
        <v>0</v>
      </c>
      <c r="K218" s="215">
        <f ca="1">+'（①本体）入力画面'!IG40</f>
        <v>0</v>
      </c>
      <c r="L218" s="216">
        <f ca="1">+'（①本体）入力画面'!LI40</f>
        <v>0</v>
      </c>
      <c r="M218" s="216">
        <f ca="1">+'（①本体）入力画面'!LJ40</f>
        <v>0</v>
      </c>
    </row>
    <row r="219" spans="2:13" ht="19.399999999999999" customHeight="1">
      <c r="B219" s="617"/>
      <c r="C219" s="552"/>
      <c r="D219" s="551" t="s">
        <v>18</v>
      </c>
      <c r="E219" s="193" t="s">
        <v>88</v>
      </c>
      <c r="F219" s="206">
        <f>+'（①本体）入力画面'!IB41</f>
        <v>0</v>
      </c>
      <c r="G219" s="206">
        <f>+'（①本体）入力画面'!IC41</f>
        <v>0</v>
      </c>
      <c r="H219" s="206">
        <f>+'（①本体）入力画面'!ID41</f>
        <v>0</v>
      </c>
      <c r="I219" s="206">
        <f>+'（①本体）入力画面'!IE41</f>
        <v>0</v>
      </c>
      <c r="J219" s="206">
        <f>+'（①本体）入力画面'!IF41</f>
        <v>0</v>
      </c>
      <c r="K219" s="220">
        <f>+'（①本体）入力画面'!IG41</f>
        <v>0</v>
      </c>
      <c r="L219" s="207">
        <f>+'（①本体）入力画面'!LI41</f>
        <v>0</v>
      </c>
      <c r="M219" s="207">
        <f>+'（①本体）入力画面'!LJ41</f>
        <v>0</v>
      </c>
    </row>
    <row r="220" spans="2:13" ht="19.399999999999999" customHeight="1">
      <c r="B220" s="617"/>
      <c r="C220" s="552"/>
      <c r="D220" s="552"/>
      <c r="E220" s="194" t="s">
        <v>85</v>
      </c>
      <c r="F220" s="208">
        <f>+'（①本体）入力画面'!IB42</f>
        <v>0</v>
      </c>
      <c r="G220" s="208">
        <f>+'（①本体）入力画面'!IC42</f>
        <v>0</v>
      </c>
      <c r="H220" s="208">
        <f>+'（①本体）入力画面'!ID42</f>
        <v>0</v>
      </c>
      <c r="I220" s="208">
        <f>+'（①本体）入力画面'!IE42</f>
        <v>0</v>
      </c>
      <c r="J220" s="208">
        <f>+'（①本体）入力画面'!IF42</f>
        <v>0</v>
      </c>
      <c r="K220" s="209">
        <f>+'（①本体）入力画面'!IG42</f>
        <v>0</v>
      </c>
      <c r="L220" s="210">
        <f>+'（①本体）入力画面'!LI42</f>
        <v>0</v>
      </c>
      <c r="M220" s="210">
        <f>+'（①本体）入力画面'!LJ42</f>
        <v>0</v>
      </c>
    </row>
    <row r="221" spans="2:13" ht="19.399999999999999" customHeight="1">
      <c r="B221" s="617"/>
      <c r="C221" s="553"/>
      <c r="D221" s="553"/>
      <c r="E221" s="196" t="s">
        <v>86</v>
      </c>
      <c r="F221" s="214">
        <f>+'（①本体）入力画面'!IB43</f>
        <v>0</v>
      </c>
      <c r="G221" s="214">
        <f>+'（①本体）入力画面'!IC43</f>
        <v>0</v>
      </c>
      <c r="H221" s="214">
        <f>+'（①本体）入力画面'!ID43</f>
        <v>0</v>
      </c>
      <c r="I221" s="214">
        <f>+'（①本体）入力画面'!IE43</f>
        <v>0</v>
      </c>
      <c r="J221" s="214">
        <f>+'（①本体）入力画面'!IF43</f>
        <v>0</v>
      </c>
      <c r="K221" s="215">
        <f>+'（①本体）入力画面'!IG43</f>
        <v>0</v>
      </c>
      <c r="L221" s="216">
        <f>+'（①本体）入力画面'!LI43</f>
        <v>0</v>
      </c>
      <c r="M221" s="216">
        <f>+'（①本体）入力画面'!LJ43</f>
        <v>0</v>
      </c>
    </row>
    <row r="222" spans="2:13" ht="19.399999999999999" customHeight="1" thickBot="1">
      <c r="B222" s="617"/>
      <c r="C222" s="302" t="s">
        <v>97</v>
      </c>
      <c r="D222" s="302"/>
      <c r="E222" s="302"/>
      <c r="F222" s="303"/>
      <c r="G222" s="303"/>
      <c r="H222" s="303"/>
      <c r="I222" s="303"/>
      <c r="J222" s="303"/>
      <c r="K222" s="304"/>
      <c r="L222" s="305"/>
      <c r="M222" s="305"/>
    </row>
    <row r="223" spans="2:13" ht="19.399999999999999" customHeight="1">
      <c r="B223" s="618"/>
      <c r="C223" s="585" t="s">
        <v>143</v>
      </c>
      <c r="D223" s="570" t="s">
        <v>83</v>
      </c>
      <c r="E223" s="288" t="s">
        <v>84</v>
      </c>
      <c r="F223" s="289">
        <f>+F199+F207+F215</f>
        <v>0</v>
      </c>
      <c r="G223" s="289">
        <f t="shared" ref="G223:M223" si="16">+G199+G207+G215</f>
        <v>0</v>
      </c>
      <c r="H223" s="289">
        <f t="shared" si="16"/>
        <v>0</v>
      </c>
      <c r="I223" s="289">
        <f t="shared" si="16"/>
        <v>0</v>
      </c>
      <c r="J223" s="289">
        <f t="shared" si="16"/>
        <v>0</v>
      </c>
      <c r="K223" s="290">
        <f t="shared" si="16"/>
        <v>0</v>
      </c>
      <c r="L223" s="291">
        <f t="shared" si="16"/>
        <v>0</v>
      </c>
      <c r="M223" s="292">
        <f t="shared" si="16"/>
        <v>0</v>
      </c>
    </row>
    <row r="224" spans="2:13" ht="19.399999999999999" customHeight="1">
      <c r="B224" s="618"/>
      <c r="C224" s="586"/>
      <c r="D224" s="571"/>
      <c r="E224" s="276" t="s">
        <v>85</v>
      </c>
      <c r="F224" s="277">
        <f t="shared" ref="F224:M229" ca="1" si="17">+F200+F208+F216</f>
        <v>0</v>
      </c>
      <c r="G224" s="277">
        <f t="shared" ca="1" si="17"/>
        <v>0</v>
      </c>
      <c r="H224" s="277">
        <f t="shared" ca="1" si="17"/>
        <v>0</v>
      </c>
      <c r="I224" s="277">
        <f t="shared" ca="1" si="17"/>
        <v>0</v>
      </c>
      <c r="J224" s="277">
        <f t="shared" ca="1" si="17"/>
        <v>0</v>
      </c>
      <c r="K224" s="278">
        <f t="shared" ca="1" si="17"/>
        <v>0</v>
      </c>
      <c r="L224" s="279">
        <f t="shared" ca="1" si="17"/>
        <v>0</v>
      </c>
      <c r="M224" s="293">
        <f t="shared" ca="1" si="17"/>
        <v>0</v>
      </c>
    </row>
    <row r="225" spans="2:13" ht="19.399999999999999" customHeight="1">
      <c r="B225" s="618"/>
      <c r="C225" s="586"/>
      <c r="D225" s="571"/>
      <c r="E225" s="280" t="s">
        <v>86</v>
      </c>
      <c r="F225" s="281">
        <f t="shared" ca="1" si="17"/>
        <v>0</v>
      </c>
      <c r="G225" s="281">
        <f t="shared" ca="1" si="17"/>
        <v>0</v>
      </c>
      <c r="H225" s="281">
        <f t="shared" ca="1" si="17"/>
        <v>0</v>
      </c>
      <c r="I225" s="281">
        <f t="shared" ca="1" si="17"/>
        <v>0</v>
      </c>
      <c r="J225" s="281">
        <f t="shared" ca="1" si="17"/>
        <v>0</v>
      </c>
      <c r="K225" s="282">
        <f t="shared" ca="1" si="17"/>
        <v>0</v>
      </c>
      <c r="L225" s="283">
        <f t="shared" ca="1" si="17"/>
        <v>0</v>
      </c>
      <c r="M225" s="294">
        <f t="shared" ca="1" si="17"/>
        <v>0</v>
      </c>
    </row>
    <row r="226" spans="2:13" ht="19.399999999999999" customHeight="1">
      <c r="B226" s="618"/>
      <c r="C226" s="586"/>
      <c r="D226" s="572"/>
      <c r="E226" s="284" t="s">
        <v>87</v>
      </c>
      <c r="F226" s="285">
        <f t="shared" ca="1" si="17"/>
        <v>0</v>
      </c>
      <c r="G226" s="285">
        <f t="shared" ca="1" si="17"/>
        <v>0</v>
      </c>
      <c r="H226" s="285">
        <f t="shared" ca="1" si="17"/>
        <v>0</v>
      </c>
      <c r="I226" s="285">
        <f t="shared" ca="1" si="17"/>
        <v>0</v>
      </c>
      <c r="J226" s="285">
        <f t="shared" ca="1" si="17"/>
        <v>0</v>
      </c>
      <c r="K226" s="286">
        <f t="shared" ca="1" si="17"/>
        <v>0</v>
      </c>
      <c r="L226" s="320">
        <f t="shared" ca="1" si="17"/>
        <v>0</v>
      </c>
      <c r="M226" s="295">
        <f t="shared" ca="1" si="17"/>
        <v>0</v>
      </c>
    </row>
    <row r="227" spans="2:13" ht="19.399999999999999" customHeight="1">
      <c r="B227" s="618"/>
      <c r="C227" s="586"/>
      <c r="D227" s="573" t="s">
        <v>18</v>
      </c>
      <c r="E227" s="272" t="s">
        <v>88</v>
      </c>
      <c r="F227" s="273">
        <f t="shared" si="17"/>
        <v>0</v>
      </c>
      <c r="G227" s="273">
        <f t="shared" si="17"/>
        <v>0</v>
      </c>
      <c r="H227" s="273">
        <f t="shared" si="17"/>
        <v>0</v>
      </c>
      <c r="I227" s="273">
        <f t="shared" si="17"/>
        <v>0</v>
      </c>
      <c r="J227" s="273">
        <f t="shared" si="17"/>
        <v>0</v>
      </c>
      <c r="K227" s="274">
        <f t="shared" si="17"/>
        <v>0</v>
      </c>
      <c r="L227" s="321">
        <f t="shared" si="17"/>
        <v>0</v>
      </c>
      <c r="M227" s="296">
        <f t="shared" si="17"/>
        <v>0</v>
      </c>
    </row>
    <row r="228" spans="2:13" ht="19.399999999999999" customHeight="1">
      <c r="B228" s="618"/>
      <c r="C228" s="586"/>
      <c r="D228" s="571"/>
      <c r="E228" s="276" t="s">
        <v>85</v>
      </c>
      <c r="F228" s="277">
        <f t="shared" si="17"/>
        <v>0</v>
      </c>
      <c r="G228" s="277">
        <f t="shared" si="17"/>
        <v>0</v>
      </c>
      <c r="H228" s="277">
        <f t="shared" si="17"/>
        <v>0</v>
      </c>
      <c r="I228" s="277">
        <f t="shared" si="17"/>
        <v>0</v>
      </c>
      <c r="J228" s="277">
        <f t="shared" si="17"/>
        <v>0</v>
      </c>
      <c r="K228" s="278">
        <f t="shared" si="17"/>
        <v>0</v>
      </c>
      <c r="L228" s="279">
        <f t="shared" si="17"/>
        <v>0</v>
      </c>
      <c r="M228" s="293">
        <f t="shared" si="17"/>
        <v>0</v>
      </c>
    </row>
    <row r="229" spans="2:13" ht="19.399999999999999" customHeight="1" thickBot="1">
      <c r="B229" s="618"/>
      <c r="C229" s="586"/>
      <c r="D229" s="571"/>
      <c r="E229" s="322" t="s">
        <v>86</v>
      </c>
      <c r="F229" s="323">
        <f t="shared" si="17"/>
        <v>0</v>
      </c>
      <c r="G229" s="323">
        <f t="shared" si="17"/>
        <v>0</v>
      </c>
      <c r="H229" s="323">
        <f t="shared" si="17"/>
        <v>0</v>
      </c>
      <c r="I229" s="323">
        <f t="shared" si="17"/>
        <v>0</v>
      </c>
      <c r="J229" s="323">
        <f t="shared" si="17"/>
        <v>0</v>
      </c>
      <c r="K229" s="324">
        <f t="shared" si="17"/>
        <v>0</v>
      </c>
      <c r="L229" s="325">
        <f t="shared" si="17"/>
        <v>0</v>
      </c>
      <c r="M229" s="326">
        <f t="shared" si="17"/>
        <v>0</v>
      </c>
    </row>
    <row r="230" spans="2:13" ht="19.399999999999999" customHeight="1">
      <c r="B230" s="610" t="s">
        <v>20</v>
      </c>
      <c r="C230" s="611"/>
      <c r="D230" s="602" t="s">
        <v>83</v>
      </c>
      <c r="E230" s="327" t="s">
        <v>84</v>
      </c>
      <c r="F230" s="328">
        <f>+F68+F121+F160+F183+F191+F223</f>
        <v>5</v>
      </c>
      <c r="G230" s="328">
        <f t="shared" ref="G230:M230" si="18">+G68+G121+G160+G183+G191+G223</f>
        <v>6160</v>
      </c>
      <c r="H230" s="328">
        <f t="shared" si="18"/>
        <v>1416400</v>
      </c>
      <c r="I230" s="328">
        <f t="shared" si="18"/>
        <v>1416400</v>
      </c>
      <c r="J230" s="328">
        <f t="shared" si="18"/>
        <v>1416400</v>
      </c>
      <c r="K230" s="329">
        <f t="shared" si="18"/>
        <v>0</v>
      </c>
      <c r="L230" s="329">
        <f t="shared" si="18"/>
        <v>0</v>
      </c>
      <c r="M230" s="330">
        <f t="shared" si="18"/>
        <v>0</v>
      </c>
    </row>
    <row r="231" spans="2:13" ht="19.399999999999999" customHeight="1">
      <c r="B231" s="612"/>
      <c r="C231" s="613"/>
      <c r="D231" s="552"/>
      <c r="E231" s="194" t="s">
        <v>85</v>
      </c>
      <c r="F231" s="208">
        <f t="shared" ref="F231:M236" ca="1" si="19">+F69+F122+F161+F184+F192+F224</f>
        <v>5</v>
      </c>
      <c r="G231" s="208">
        <f t="shared" ca="1" si="19"/>
        <v>6160</v>
      </c>
      <c r="H231" s="208">
        <f t="shared" ca="1" si="19"/>
        <v>1416400</v>
      </c>
      <c r="I231" s="208">
        <f t="shared" ca="1" si="19"/>
        <v>1416400</v>
      </c>
      <c r="J231" s="208">
        <f t="shared" ca="1" si="19"/>
        <v>1416400</v>
      </c>
      <c r="K231" s="209">
        <f t="shared" ca="1" si="19"/>
        <v>0</v>
      </c>
      <c r="L231" s="210">
        <f t="shared" ca="1" si="19"/>
        <v>0</v>
      </c>
      <c r="M231" s="331">
        <f t="shared" ca="1" si="19"/>
        <v>0</v>
      </c>
    </row>
    <row r="232" spans="2:13" ht="19.399999999999999" customHeight="1">
      <c r="B232" s="612"/>
      <c r="C232" s="613"/>
      <c r="D232" s="552"/>
      <c r="E232" s="197" t="s">
        <v>86</v>
      </c>
      <c r="F232" s="221">
        <f t="shared" ca="1" si="19"/>
        <v>0</v>
      </c>
      <c r="G232" s="221">
        <f t="shared" ca="1" si="19"/>
        <v>0</v>
      </c>
      <c r="H232" s="221">
        <f t="shared" ca="1" si="19"/>
        <v>0</v>
      </c>
      <c r="I232" s="221">
        <f t="shared" ca="1" si="19"/>
        <v>0</v>
      </c>
      <c r="J232" s="221">
        <f t="shared" ca="1" si="19"/>
        <v>0</v>
      </c>
      <c r="K232" s="222">
        <f t="shared" ca="1" si="19"/>
        <v>0</v>
      </c>
      <c r="L232" s="223">
        <f t="shared" ca="1" si="19"/>
        <v>0</v>
      </c>
      <c r="M232" s="332">
        <f t="shared" ca="1" si="19"/>
        <v>0</v>
      </c>
    </row>
    <row r="233" spans="2:13" ht="19.399999999999999" customHeight="1">
      <c r="B233" s="612"/>
      <c r="C233" s="613"/>
      <c r="D233" s="553"/>
      <c r="E233" s="196" t="s">
        <v>87</v>
      </c>
      <c r="F233" s="214">
        <f t="shared" ca="1" si="19"/>
        <v>0</v>
      </c>
      <c r="G233" s="214">
        <f t="shared" ca="1" si="19"/>
        <v>0</v>
      </c>
      <c r="H233" s="214">
        <f t="shared" ca="1" si="19"/>
        <v>0</v>
      </c>
      <c r="I233" s="214">
        <f t="shared" ca="1" si="19"/>
        <v>0</v>
      </c>
      <c r="J233" s="214">
        <f t="shared" ca="1" si="19"/>
        <v>0</v>
      </c>
      <c r="K233" s="215">
        <f t="shared" ca="1" si="19"/>
        <v>0</v>
      </c>
      <c r="L233" s="224">
        <f t="shared" ca="1" si="19"/>
        <v>0</v>
      </c>
      <c r="M233" s="333">
        <f t="shared" ca="1" si="19"/>
        <v>0</v>
      </c>
    </row>
    <row r="234" spans="2:13" ht="19.399999999999999" customHeight="1">
      <c r="B234" s="612"/>
      <c r="C234" s="613"/>
      <c r="D234" s="551" t="s">
        <v>18</v>
      </c>
      <c r="E234" s="193" t="s">
        <v>88</v>
      </c>
      <c r="F234" s="206">
        <f t="shared" si="19"/>
        <v>58</v>
      </c>
      <c r="G234" s="206">
        <f t="shared" si="19"/>
        <v>5160</v>
      </c>
      <c r="H234" s="206">
        <f t="shared" si="19"/>
        <v>1336400</v>
      </c>
      <c r="I234" s="206">
        <f t="shared" si="19"/>
        <v>1336400</v>
      </c>
      <c r="J234" s="206">
        <f t="shared" si="19"/>
        <v>1336400</v>
      </c>
      <c r="K234" s="220">
        <f t="shared" si="19"/>
        <v>0</v>
      </c>
      <c r="L234" s="220">
        <f t="shared" si="19"/>
        <v>0</v>
      </c>
      <c r="M234" s="334">
        <f t="shared" si="19"/>
        <v>0</v>
      </c>
    </row>
    <row r="235" spans="2:13" ht="19.399999999999999" customHeight="1">
      <c r="B235" s="612"/>
      <c r="C235" s="613"/>
      <c r="D235" s="552"/>
      <c r="E235" s="194" t="s">
        <v>85</v>
      </c>
      <c r="F235" s="208">
        <f t="shared" si="19"/>
        <v>4</v>
      </c>
      <c r="G235" s="208">
        <f t="shared" si="19"/>
        <v>5160</v>
      </c>
      <c r="H235" s="208">
        <f t="shared" si="19"/>
        <v>1336400</v>
      </c>
      <c r="I235" s="208">
        <f t="shared" si="19"/>
        <v>1336400</v>
      </c>
      <c r="J235" s="208">
        <f t="shared" si="19"/>
        <v>1336400</v>
      </c>
      <c r="K235" s="209">
        <f t="shared" si="19"/>
        <v>0</v>
      </c>
      <c r="L235" s="210">
        <f t="shared" si="19"/>
        <v>0</v>
      </c>
      <c r="M235" s="331">
        <f t="shared" si="19"/>
        <v>0</v>
      </c>
    </row>
    <row r="236" spans="2:13" ht="19.399999999999999" customHeight="1" thickBot="1">
      <c r="B236" s="614"/>
      <c r="C236" s="615"/>
      <c r="D236" s="603"/>
      <c r="E236" s="335" t="s">
        <v>86</v>
      </c>
      <c r="F236" s="336">
        <f t="shared" si="19"/>
        <v>0</v>
      </c>
      <c r="G236" s="336">
        <f t="shared" si="19"/>
        <v>0</v>
      </c>
      <c r="H236" s="336">
        <f t="shared" si="19"/>
        <v>0</v>
      </c>
      <c r="I236" s="336">
        <f t="shared" si="19"/>
        <v>0</v>
      </c>
      <c r="J236" s="336">
        <f t="shared" si="19"/>
        <v>0</v>
      </c>
      <c r="K236" s="337">
        <f t="shared" si="19"/>
        <v>0</v>
      </c>
      <c r="L236" s="338">
        <f t="shared" si="19"/>
        <v>0</v>
      </c>
      <c r="M236" s="339">
        <f t="shared" si="19"/>
        <v>0</v>
      </c>
    </row>
    <row r="237" spans="2:13" ht="19.399999999999999" customHeight="1">
      <c r="B237" s="596" t="s">
        <v>98</v>
      </c>
      <c r="C237" s="597"/>
      <c r="D237" s="602" t="s">
        <v>83</v>
      </c>
      <c r="E237" s="327" t="s">
        <v>84</v>
      </c>
      <c r="F237" s="328">
        <f>+'（①本体）入力画面'!IW37</f>
        <v>0</v>
      </c>
      <c r="G237" s="328">
        <f>+'（①本体）入力画面'!IX37</f>
        <v>0</v>
      </c>
      <c r="H237" s="328">
        <f>+'（①本体）入力画面'!IY37</f>
        <v>0</v>
      </c>
      <c r="I237" s="328">
        <f>+'（①本体）入力画面'!IZ37</f>
        <v>0</v>
      </c>
      <c r="J237" s="328">
        <f>+'（①本体）入力画面'!JA37</f>
        <v>0</v>
      </c>
      <c r="K237" s="329">
        <f>+'（①本体）入力画面'!JB37</f>
        <v>0</v>
      </c>
      <c r="L237" s="340">
        <f>+'（①本体）入力画面'!LN37</f>
        <v>0</v>
      </c>
      <c r="M237" s="341">
        <f>+'（①本体）入力画面'!LO37</f>
        <v>0</v>
      </c>
    </row>
    <row r="238" spans="2:13" ht="19.399999999999999" customHeight="1">
      <c r="B238" s="598"/>
      <c r="C238" s="599"/>
      <c r="D238" s="552"/>
      <c r="E238" s="194" t="s">
        <v>85</v>
      </c>
      <c r="F238" s="208">
        <f ca="1">+'（①本体）入力画面'!IW38</f>
        <v>0</v>
      </c>
      <c r="G238" s="208">
        <f ca="1">+'（①本体）入力画面'!IX38</f>
        <v>0</v>
      </c>
      <c r="H238" s="208">
        <f ca="1">+'（①本体）入力画面'!IY38</f>
        <v>0</v>
      </c>
      <c r="I238" s="208">
        <f ca="1">+'（①本体）入力画面'!IZ38</f>
        <v>0</v>
      </c>
      <c r="J238" s="208">
        <f ca="1">+'（①本体）入力画面'!JA38</f>
        <v>0</v>
      </c>
      <c r="K238" s="209">
        <f ca="1">+'（①本体）入力画面'!JB38</f>
        <v>0</v>
      </c>
      <c r="L238" s="210">
        <f ca="1">+'（①本体）入力画面'!LN38</f>
        <v>0</v>
      </c>
      <c r="M238" s="331">
        <f ca="1">+'（①本体）入力画面'!LO38</f>
        <v>0</v>
      </c>
    </row>
    <row r="239" spans="2:13" ht="19.399999999999999" customHeight="1">
      <c r="B239" s="598"/>
      <c r="C239" s="599"/>
      <c r="D239" s="552"/>
      <c r="E239" s="197" t="s">
        <v>86</v>
      </c>
      <c r="F239" s="221">
        <f ca="1">+'（①本体）入力画面'!IW39</f>
        <v>0</v>
      </c>
      <c r="G239" s="221">
        <f ca="1">+'（①本体）入力画面'!IX39</f>
        <v>0</v>
      </c>
      <c r="H239" s="221">
        <f ca="1">+'（①本体）入力画面'!IY39</f>
        <v>0</v>
      </c>
      <c r="I239" s="221">
        <f ca="1">+'（①本体）入力画面'!IZ39</f>
        <v>0</v>
      </c>
      <c r="J239" s="221">
        <f ca="1">+'（①本体）入力画面'!JA39</f>
        <v>0</v>
      </c>
      <c r="K239" s="222">
        <f ca="1">+'（①本体）入力画面'!JB39</f>
        <v>0</v>
      </c>
      <c r="L239" s="223">
        <f ca="1">+'（①本体）入力画面'!LN39</f>
        <v>0</v>
      </c>
      <c r="M239" s="332">
        <f ca="1">+'（①本体）入力画面'!LO39</f>
        <v>0</v>
      </c>
    </row>
    <row r="240" spans="2:13" ht="19.399999999999999" customHeight="1">
      <c r="B240" s="598"/>
      <c r="C240" s="599"/>
      <c r="D240" s="553"/>
      <c r="E240" s="196" t="s">
        <v>87</v>
      </c>
      <c r="F240" s="214">
        <f ca="1">+'（①本体）入力画面'!IW40</f>
        <v>0</v>
      </c>
      <c r="G240" s="214">
        <f ca="1">+'（①本体）入力画面'!IX40</f>
        <v>0</v>
      </c>
      <c r="H240" s="214">
        <f ca="1">+'（①本体）入力画面'!IY40</f>
        <v>0</v>
      </c>
      <c r="I240" s="214">
        <f ca="1">+'（①本体）入力画面'!IZ40</f>
        <v>0</v>
      </c>
      <c r="J240" s="214">
        <f ca="1">+'（①本体）入力画面'!JA40</f>
        <v>0</v>
      </c>
      <c r="K240" s="215">
        <f ca="1">+'（①本体）入力画面'!JB40</f>
        <v>0</v>
      </c>
      <c r="L240" s="224">
        <f ca="1">+'（①本体）入力画面'!LN40</f>
        <v>0</v>
      </c>
      <c r="M240" s="333">
        <f ca="1">+'（①本体）入力画面'!LO40</f>
        <v>0</v>
      </c>
    </row>
    <row r="241" spans="2:13" ht="19.399999999999999" customHeight="1">
      <c r="B241" s="598"/>
      <c r="C241" s="599"/>
      <c r="D241" s="551" t="s">
        <v>18</v>
      </c>
      <c r="E241" s="193" t="s">
        <v>88</v>
      </c>
      <c r="F241" s="206">
        <f>+'（①本体）入力画面'!IW41</f>
        <v>0</v>
      </c>
      <c r="G241" s="206">
        <f>+'（①本体）入力画面'!IX41</f>
        <v>0</v>
      </c>
      <c r="H241" s="206">
        <f>+'（①本体）入力画面'!IY41</f>
        <v>0</v>
      </c>
      <c r="I241" s="206">
        <f>+'（①本体）入力画面'!IZ41</f>
        <v>0</v>
      </c>
      <c r="J241" s="206">
        <f>+'（①本体）入力画面'!JA41</f>
        <v>0</v>
      </c>
      <c r="K241" s="220">
        <f>+'（①本体）入力画面'!JB41</f>
        <v>0</v>
      </c>
      <c r="L241" s="225">
        <f>+'（①本体）入力画面'!LN41</f>
        <v>0</v>
      </c>
      <c r="M241" s="342">
        <f>+'（①本体）入力画面'!LO41</f>
        <v>0</v>
      </c>
    </row>
    <row r="242" spans="2:13" ht="19.399999999999999" customHeight="1">
      <c r="B242" s="598"/>
      <c r="C242" s="599"/>
      <c r="D242" s="552"/>
      <c r="E242" s="194" t="s">
        <v>85</v>
      </c>
      <c r="F242" s="208">
        <f>+'（①本体）入力画面'!IW42</f>
        <v>0</v>
      </c>
      <c r="G242" s="208">
        <f>+'（①本体）入力画面'!IX42</f>
        <v>0</v>
      </c>
      <c r="H242" s="208">
        <f>+'（①本体）入力画面'!IY42</f>
        <v>0</v>
      </c>
      <c r="I242" s="208">
        <f>+'（①本体）入力画面'!IZ42</f>
        <v>0</v>
      </c>
      <c r="J242" s="208">
        <f>+'（①本体）入力画面'!JA42</f>
        <v>0</v>
      </c>
      <c r="K242" s="209">
        <f>+'（①本体）入力画面'!JB42</f>
        <v>0</v>
      </c>
      <c r="L242" s="210">
        <f>+'（①本体）入力画面'!LN42</f>
        <v>0</v>
      </c>
      <c r="M242" s="331">
        <f>+'（①本体）入力画面'!LO42</f>
        <v>0</v>
      </c>
    </row>
    <row r="243" spans="2:13" ht="19.399999999999999" customHeight="1" thickBot="1">
      <c r="B243" s="600"/>
      <c r="C243" s="601"/>
      <c r="D243" s="603"/>
      <c r="E243" s="335" t="s">
        <v>86</v>
      </c>
      <c r="F243" s="336">
        <f>+'（①本体）入力画面'!IW43</f>
        <v>0</v>
      </c>
      <c r="G243" s="336">
        <f>+'（①本体）入力画面'!IX43</f>
        <v>0</v>
      </c>
      <c r="H243" s="336">
        <f>+'（①本体）入力画面'!IY43</f>
        <v>0</v>
      </c>
      <c r="I243" s="336">
        <f>+'（①本体）入力画面'!IZ43</f>
        <v>0</v>
      </c>
      <c r="J243" s="336">
        <f>+'（①本体）入力画面'!JA43</f>
        <v>0</v>
      </c>
      <c r="K243" s="337">
        <f>+'（①本体）入力画面'!JB43</f>
        <v>0</v>
      </c>
      <c r="L243" s="338">
        <f>+'（①本体）入力画面'!LN43</f>
        <v>0</v>
      </c>
      <c r="M243" s="339">
        <f>+'（①本体）入力画面'!LO43</f>
        <v>0</v>
      </c>
    </row>
    <row r="244" spans="2:13" ht="19.399999999999999" customHeight="1">
      <c r="B244" s="604" t="s">
        <v>21</v>
      </c>
      <c r="C244" s="605"/>
      <c r="D244" s="602" t="s">
        <v>83</v>
      </c>
      <c r="E244" s="327" t="s">
        <v>84</v>
      </c>
      <c r="F244" s="328">
        <f>+F230+F237</f>
        <v>5</v>
      </c>
      <c r="G244" s="328">
        <f t="shared" ref="G244:M244" si="20">+G230+G237</f>
        <v>6160</v>
      </c>
      <c r="H244" s="328">
        <f t="shared" si="20"/>
        <v>1416400</v>
      </c>
      <c r="I244" s="328">
        <f t="shared" si="20"/>
        <v>1416400</v>
      </c>
      <c r="J244" s="328">
        <f t="shared" si="20"/>
        <v>1416400</v>
      </c>
      <c r="K244" s="328">
        <f t="shared" si="20"/>
        <v>0</v>
      </c>
      <c r="L244" s="328">
        <f t="shared" si="20"/>
        <v>0</v>
      </c>
      <c r="M244" s="330">
        <f t="shared" si="20"/>
        <v>0</v>
      </c>
    </row>
    <row r="245" spans="2:13" ht="19.399999999999999" customHeight="1">
      <c r="B245" s="606"/>
      <c r="C245" s="607"/>
      <c r="D245" s="552"/>
      <c r="E245" s="194" t="s">
        <v>85</v>
      </c>
      <c r="F245" s="208">
        <f t="shared" ref="F245:M250" ca="1" si="21">+F231+F238</f>
        <v>5</v>
      </c>
      <c r="G245" s="208">
        <f t="shared" ca="1" si="21"/>
        <v>6160</v>
      </c>
      <c r="H245" s="208">
        <f t="shared" ca="1" si="21"/>
        <v>1416400</v>
      </c>
      <c r="I245" s="208">
        <f t="shared" ca="1" si="21"/>
        <v>1416400</v>
      </c>
      <c r="J245" s="208">
        <f t="shared" ca="1" si="21"/>
        <v>1416400</v>
      </c>
      <c r="K245" s="209">
        <f t="shared" ca="1" si="21"/>
        <v>0</v>
      </c>
      <c r="L245" s="210">
        <f t="shared" ca="1" si="21"/>
        <v>0</v>
      </c>
      <c r="M245" s="331">
        <f t="shared" ca="1" si="21"/>
        <v>0</v>
      </c>
    </row>
    <row r="246" spans="2:13" ht="19.399999999999999" customHeight="1">
      <c r="B246" s="606"/>
      <c r="C246" s="607"/>
      <c r="D246" s="552"/>
      <c r="E246" s="197" t="s">
        <v>86</v>
      </c>
      <c r="F246" s="221">
        <f t="shared" ca="1" si="21"/>
        <v>0</v>
      </c>
      <c r="G246" s="221">
        <f t="shared" ca="1" si="21"/>
        <v>0</v>
      </c>
      <c r="H246" s="221">
        <f t="shared" ca="1" si="21"/>
        <v>0</v>
      </c>
      <c r="I246" s="221">
        <f t="shared" ca="1" si="21"/>
        <v>0</v>
      </c>
      <c r="J246" s="221">
        <f t="shared" ca="1" si="21"/>
        <v>0</v>
      </c>
      <c r="K246" s="222">
        <f t="shared" ca="1" si="21"/>
        <v>0</v>
      </c>
      <c r="L246" s="223">
        <f t="shared" ca="1" si="21"/>
        <v>0</v>
      </c>
      <c r="M246" s="332">
        <f t="shared" ca="1" si="21"/>
        <v>0</v>
      </c>
    </row>
    <row r="247" spans="2:13" ht="19.399999999999999" customHeight="1">
      <c r="B247" s="606"/>
      <c r="C247" s="607"/>
      <c r="D247" s="553"/>
      <c r="E247" s="196" t="s">
        <v>87</v>
      </c>
      <c r="F247" s="214">
        <f t="shared" ca="1" si="21"/>
        <v>0</v>
      </c>
      <c r="G247" s="214">
        <f t="shared" ca="1" si="21"/>
        <v>0</v>
      </c>
      <c r="H247" s="214">
        <f t="shared" ca="1" si="21"/>
        <v>0</v>
      </c>
      <c r="I247" s="214">
        <f t="shared" ca="1" si="21"/>
        <v>0</v>
      </c>
      <c r="J247" s="214">
        <f t="shared" ca="1" si="21"/>
        <v>0</v>
      </c>
      <c r="K247" s="215">
        <f t="shared" ca="1" si="21"/>
        <v>0</v>
      </c>
      <c r="L247" s="216">
        <f t="shared" ca="1" si="21"/>
        <v>0</v>
      </c>
      <c r="M247" s="333">
        <f t="shared" ca="1" si="21"/>
        <v>0</v>
      </c>
    </row>
    <row r="248" spans="2:13" ht="19.399999999999999" customHeight="1">
      <c r="B248" s="606"/>
      <c r="C248" s="607"/>
      <c r="D248" s="551" t="s">
        <v>18</v>
      </c>
      <c r="E248" s="193" t="s">
        <v>88</v>
      </c>
      <c r="F248" s="206">
        <f t="shared" si="21"/>
        <v>58</v>
      </c>
      <c r="G248" s="206">
        <f t="shared" si="21"/>
        <v>5160</v>
      </c>
      <c r="H248" s="206">
        <f t="shared" si="21"/>
        <v>1336400</v>
      </c>
      <c r="I248" s="206">
        <f t="shared" si="21"/>
        <v>1336400</v>
      </c>
      <c r="J248" s="206">
        <f t="shared" si="21"/>
        <v>1336400</v>
      </c>
      <c r="K248" s="206">
        <f t="shared" si="21"/>
        <v>0</v>
      </c>
      <c r="L248" s="206">
        <f t="shared" si="21"/>
        <v>0</v>
      </c>
      <c r="M248" s="334">
        <f t="shared" si="21"/>
        <v>0</v>
      </c>
    </row>
    <row r="249" spans="2:13" ht="19.399999999999999" customHeight="1">
      <c r="B249" s="606"/>
      <c r="C249" s="607"/>
      <c r="D249" s="552"/>
      <c r="E249" s="194" t="s">
        <v>85</v>
      </c>
      <c r="F249" s="208">
        <f t="shared" si="21"/>
        <v>4</v>
      </c>
      <c r="G249" s="208">
        <f t="shared" si="21"/>
        <v>5160</v>
      </c>
      <c r="H249" s="208">
        <f t="shared" si="21"/>
        <v>1336400</v>
      </c>
      <c r="I249" s="208">
        <f t="shared" si="21"/>
        <v>1336400</v>
      </c>
      <c r="J249" s="208">
        <f t="shared" si="21"/>
        <v>1336400</v>
      </c>
      <c r="K249" s="209">
        <f t="shared" si="21"/>
        <v>0</v>
      </c>
      <c r="L249" s="210">
        <f t="shared" si="21"/>
        <v>0</v>
      </c>
      <c r="M249" s="331">
        <f t="shared" si="21"/>
        <v>0</v>
      </c>
    </row>
    <row r="250" spans="2:13" ht="19.399999999999999" customHeight="1" thickBot="1">
      <c r="B250" s="608"/>
      <c r="C250" s="609"/>
      <c r="D250" s="603"/>
      <c r="E250" s="335" t="s">
        <v>86</v>
      </c>
      <c r="F250" s="336">
        <f t="shared" si="21"/>
        <v>0</v>
      </c>
      <c r="G250" s="336">
        <f t="shared" si="21"/>
        <v>0</v>
      </c>
      <c r="H250" s="336">
        <f t="shared" si="21"/>
        <v>0</v>
      </c>
      <c r="I250" s="336">
        <f t="shared" si="21"/>
        <v>0</v>
      </c>
      <c r="J250" s="336">
        <f t="shared" si="21"/>
        <v>0</v>
      </c>
      <c r="K250" s="337">
        <f t="shared" si="21"/>
        <v>0</v>
      </c>
      <c r="L250" s="338">
        <f t="shared" si="21"/>
        <v>0</v>
      </c>
      <c r="M250" s="339">
        <f t="shared" si="21"/>
        <v>0</v>
      </c>
    </row>
  </sheetData>
  <mergeCells count="108">
    <mergeCell ref="B237:C243"/>
    <mergeCell ref="D237:D240"/>
    <mergeCell ref="D241:D243"/>
    <mergeCell ref="B244:C250"/>
    <mergeCell ref="D244:D247"/>
    <mergeCell ref="D248:D250"/>
    <mergeCell ref="C223:C229"/>
    <mergeCell ref="D223:D226"/>
    <mergeCell ref="D227:D229"/>
    <mergeCell ref="B230:C236"/>
    <mergeCell ref="D230:D233"/>
    <mergeCell ref="D234:D236"/>
    <mergeCell ref="B199:B229"/>
    <mergeCell ref="C199:C205"/>
    <mergeCell ref="D199:D202"/>
    <mergeCell ref="D203:D205"/>
    <mergeCell ref="C207:C213"/>
    <mergeCell ref="D207:D210"/>
    <mergeCell ref="D211:D213"/>
    <mergeCell ref="C215:C221"/>
    <mergeCell ref="D215:D218"/>
    <mergeCell ref="D219:D221"/>
    <mergeCell ref="B191:B197"/>
    <mergeCell ref="D191:D194"/>
    <mergeCell ref="D195:D197"/>
    <mergeCell ref="C160:C166"/>
    <mergeCell ref="D160:D163"/>
    <mergeCell ref="D164:D166"/>
    <mergeCell ref="B167:B190"/>
    <mergeCell ref="C167:C173"/>
    <mergeCell ref="D167:D170"/>
    <mergeCell ref="D171:D173"/>
    <mergeCell ref="C175:C181"/>
    <mergeCell ref="D175:D178"/>
    <mergeCell ref="D179:D181"/>
    <mergeCell ref="B128:B166"/>
    <mergeCell ref="C144:C150"/>
    <mergeCell ref="D144:D147"/>
    <mergeCell ref="D148:D150"/>
    <mergeCell ref="C152:C158"/>
    <mergeCell ref="D152:D155"/>
    <mergeCell ref="D156:D158"/>
    <mergeCell ref="C128:C134"/>
    <mergeCell ref="D128:D131"/>
    <mergeCell ref="D132:D134"/>
    <mergeCell ref="C136:C142"/>
    <mergeCell ref="D136:D139"/>
    <mergeCell ref="D140:D142"/>
    <mergeCell ref="C183:C189"/>
    <mergeCell ref="D183:D186"/>
    <mergeCell ref="D187:D189"/>
    <mergeCell ref="D68:D71"/>
    <mergeCell ref="D72:D74"/>
    <mergeCell ref="B75:B127"/>
    <mergeCell ref="C75:C81"/>
    <mergeCell ref="D75:D78"/>
    <mergeCell ref="D79:D81"/>
    <mergeCell ref="C83:C89"/>
    <mergeCell ref="D83:D86"/>
    <mergeCell ref="D87:D89"/>
    <mergeCell ref="C106:C112"/>
    <mergeCell ref="D106:D109"/>
    <mergeCell ref="D110:D112"/>
    <mergeCell ref="C114:C120"/>
    <mergeCell ref="D114:D117"/>
    <mergeCell ref="D118:D120"/>
    <mergeCell ref="C91:C97"/>
    <mergeCell ref="D91:D94"/>
    <mergeCell ref="D95:D97"/>
    <mergeCell ref="C98:C104"/>
    <mergeCell ref="D98:D101"/>
    <mergeCell ref="D102:D104"/>
    <mergeCell ref="C121:C127"/>
    <mergeCell ref="D121:D124"/>
    <mergeCell ref="D125:D127"/>
    <mergeCell ref="L10:M10"/>
    <mergeCell ref="B14:B74"/>
    <mergeCell ref="C14:C20"/>
    <mergeCell ref="D14:D17"/>
    <mergeCell ref="D18:D20"/>
    <mergeCell ref="C22:C28"/>
    <mergeCell ref="D22:D25"/>
    <mergeCell ref="D26:D28"/>
    <mergeCell ref="C30:C36"/>
    <mergeCell ref="D30:D33"/>
    <mergeCell ref="C53:C59"/>
    <mergeCell ref="D53:D56"/>
    <mergeCell ref="D57:D59"/>
    <mergeCell ref="C60:C66"/>
    <mergeCell ref="D60:D63"/>
    <mergeCell ref="D64:D66"/>
    <mergeCell ref="D34:D36"/>
    <mergeCell ref="C37:C43"/>
    <mergeCell ref="D37:D40"/>
    <mergeCell ref="D41:D43"/>
    <mergeCell ref="C45:C51"/>
    <mergeCell ref="D45:D48"/>
    <mergeCell ref="D49:D51"/>
    <mergeCell ref="C68:C74"/>
    <mergeCell ref="G3:H3"/>
    <mergeCell ref="I3:J3"/>
    <mergeCell ref="C6:F6"/>
    <mergeCell ref="C7:F7"/>
    <mergeCell ref="B10:C12"/>
    <mergeCell ref="F10:F12"/>
    <mergeCell ref="G10:G11"/>
    <mergeCell ref="H10:H11"/>
    <mergeCell ref="I10:K10"/>
  </mergeCells>
  <phoneticPr fontId="2"/>
  <printOptions horizontalCentered="1"/>
  <pageMargins left="0.70866141732283472" right="0.70866141732283472" top="0.74803149606299213" bottom="0.74803149606299213" header="0.31496062992125984" footer="0.31496062992125984"/>
  <pageSetup paperSize="9" scale="4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MO49"/>
  <sheetViews>
    <sheetView tabSelected="1" topLeftCell="D1" zoomScaleNormal="100" workbookViewId="0">
      <selection activeCell="F17" sqref="F17"/>
    </sheetView>
  </sheetViews>
  <sheetFormatPr defaultColWidth="9" defaultRowHeight="18.75" customHeight="1" outlineLevelCol="1"/>
  <cols>
    <col min="1" max="1" width="12.90625" style="22" customWidth="1"/>
    <col min="2" max="3" width="9" style="22"/>
    <col min="4" max="4" width="4.90625" style="23" customWidth="1"/>
    <col min="5" max="5" width="6.26953125" style="22" bestFit="1" customWidth="1"/>
    <col min="6" max="6" width="14.26953125" style="22" bestFit="1" customWidth="1"/>
    <col min="7" max="7" width="18.453125" style="23" bestFit="1" customWidth="1"/>
    <col min="8" max="9" width="14" style="23" customWidth="1"/>
    <col min="10" max="11" width="9.7265625" style="23" customWidth="1"/>
    <col min="12" max="12" width="19" style="23" bestFit="1" customWidth="1"/>
    <col min="13" max="13" width="15.90625" style="23" customWidth="1"/>
    <col min="14" max="14" width="11.90625" style="23" customWidth="1"/>
    <col min="15" max="15" width="10.90625" style="23" customWidth="1"/>
    <col min="16" max="16" width="28" style="23" customWidth="1"/>
    <col min="17" max="17" width="9.90625" style="22" bestFit="1" customWidth="1"/>
    <col min="18" max="18" width="16.08984375" style="23" customWidth="1"/>
    <col min="19" max="19" width="6.90625" style="22" customWidth="1"/>
    <col min="20" max="20" width="7.36328125" style="22" customWidth="1"/>
    <col min="21" max="21" width="28" style="23" bestFit="1" customWidth="1"/>
    <col min="22" max="22" width="16.6328125" style="23" bestFit="1" customWidth="1"/>
    <col min="23" max="23" width="7.36328125" style="23" customWidth="1" outlineLevel="1"/>
    <col min="24" max="24" width="6.90625" style="23" customWidth="1" outlineLevel="1"/>
    <col min="25" max="25" width="4.453125" style="24" customWidth="1" outlineLevel="1"/>
    <col min="26" max="26" width="7.90625" style="23" customWidth="1" outlineLevel="1"/>
    <col min="27" max="30" width="13.36328125" style="23" customWidth="1" outlineLevel="1"/>
    <col min="31" max="31" width="3.26953125" style="23" bestFit="1" customWidth="1"/>
    <col min="32" max="32" width="7.36328125" style="23" customWidth="1" outlineLevel="1"/>
    <col min="33" max="33" width="4.453125" style="23" customWidth="1" outlineLevel="1"/>
    <col min="34" max="34" width="7.90625" style="23" customWidth="1" outlineLevel="1"/>
    <col min="35" max="38" width="13.36328125" style="23" customWidth="1" outlineLevel="1"/>
    <col min="39" max="39" width="3.08984375" style="23" customWidth="1"/>
    <col min="40" max="40" width="7.36328125" style="23" customWidth="1" outlineLevel="1"/>
    <col min="41" max="41" width="4.453125" style="23" customWidth="1" outlineLevel="1"/>
    <col min="42" max="42" width="7.90625" style="23" customWidth="1" outlineLevel="1"/>
    <col min="43" max="46" width="13.36328125" style="23" customWidth="1" outlineLevel="1"/>
    <col min="47" max="47" width="3.08984375" style="23" customWidth="1"/>
    <col min="48" max="48" width="7.36328125" style="23" customWidth="1" outlineLevel="1"/>
    <col min="49" max="49" width="6.90625" style="23" customWidth="1" outlineLevel="1"/>
    <col min="50" max="50" width="4.453125" style="23" customWidth="1" outlineLevel="1"/>
    <col min="51" max="51" width="7.90625" style="23" customWidth="1" outlineLevel="1"/>
    <col min="52" max="55" width="13.36328125" style="23" customWidth="1" outlineLevel="1"/>
    <col min="56" max="56" width="3.08984375" style="23" customWidth="1"/>
    <col min="57" max="57" width="7.36328125" style="23" customWidth="1" outlineLevel="1"/>
    <col min="58" max="58" width="4.453125" style="23" customWidth="1" outlineLevel="1"/>
    <col min="59" max="59" width="7.90625" style="23" customWidth="1" outlineLevel="1"/>
    <col min="60" max="63" width="13.36328125" style="23" customWidth="1" outlineLevel="1"/>
    <col min="64" max="64" width="3.08984375" style="23" customWidth="1"/>
    <col min="65" max="65" width="7.36328125" style="23" customWidth="1" outlineLevel="1"/>
    <col min="66" max="66" width="4.453125" style="23" customWidth="1" outlineLevel="1"/>
    <col min="67" max="67" width="7.90625" style="23" customWidth="1" outlineLevel="1"/>
    <col min="68" max="71" width="13.36328125" style="23" customWidth="1" outlineLevel="1"/>
    <col min="72" max="72" width="3.08984375" style="23" customWidth="1"/>
    <col min="73" max="73" width="7.36328125" style="23" customWidth="1" outlineLevel="1"/>
    <col min="74" max="74" width="4.453125" style="23" customWidth="1" outlineLevel="1"/>
    <col min="75" max="75" width="7.90625" style="23" customWidth="1" outlineLevel="1"/>
    <col min="76" max="79" width="13.36328125" style="23" customWidth="1" outlineLevel="1"/>
    <col min="80" max="80" width="3.08984375" style="23" customWidth="1"/>
    <col min="81" max="81" width="7.36328125" style="23" customWidth="1" outlineLevel="1"/>
    <col min="82" max="82" width="4.453125" style="23" customWidth="1" outlineLevel="1"/>
    <col min="83" max="83" width="7.90625" style="23" customWidth="1" outlineLevel="1"/>
    <col min="84" max="87" width="13.36328125" style="23" customWidth="1" outlineLevel="1"/>
    <col min="88" max="88" width="3.08984375" style="23" customWidth="1"/>
    <col min="89" max="89" width="7.36328125" style="23" customWidth="1" outlineLevel="1"/>
    <col min="90" max="90" width="6.90625" style="23" customWidth="1" outlineLevel="1"/>
    <col min="91" max="91" width="4.453125" style="24" customWidth="1" outlineLevel="1"/>
    <col min="92" max="92" width="7.90625" style="23" customWidth="1" outlineLevel="1"/>
    <col min="93" max="96" width="13.36328125" style="23" customWidth="1" outlineLevel="1"/>
    <col min="97" max="97" width="3.26953125" style="23" bestFit="1" customWidth="1"/>
    <col min="98" max="98" width="7.36328125" style="23" customWidth="1" outlineLevel="1"/>
    <col min="99" max="99" width="4.453125" style="23" customWidth="1" outlineLevel="1"/>
    <col min="100" max="100" width="7.90625" style="23" customWidth="1" outlineLevel="1"/>
    <col min="101" max="104" width="13.36328125" style="23" customWidth="1" outlineLevel="1"/>
    <col min="105" max="105" width="3.08984375" style="23" customWidth="1"/>
    <col min="106" max="106" width="7.36328125" style="23" customWidth="1" outlineLevel="1"/>
    <col min="107" max="107" width="4.453125" style="23" customWidth="1" outlineLevel="1"/>
    <col min="108" max="108" width="7.90625" style="23" customWidth="1" outlineLevel="1"/>
    <col min="109" max="112" width="13.36328125" style="23" customWidth="1" outlineLevel="1"/>
    <col min="113" max="113" width="3.08984375" style="23" customWidth="1"/>
    <col min="114" max="114" width="7.36328125" style="23" customWidth="1" outlineLevel="1"/>
    <col min="115" max="115" width="6.90625" style="23" customWidth="1" outlineLevel="1"/>
    <col min="116" max="116" width="4.453125" style="23" customWidth="1" outlineLevel="1"/>
    <col min="117" max="117" width="7.90625" style="23" customWidth="1" outlineLevel="1"/>
    <col min="118" max="121" width="13.36328125" style="23" customWidth="1" outlineLevel="1"/>
    <col min="122" max="122" width="3.08984375" style="23" customWidth="1"/>
    <col min="123" max="123" width="7.36328125" style="23" customWidth="1" outlineLevel="1"/>
    <col min="124" max="124" width="4.453125" style="23" customWidth="1" outlineLevel="1"/>
    <col min="125" max="125" width="7.90625" style="23" customWidth="1" outlineLevel="1"/>
    <col min="126" max="129" width="13.36328125" style="23" customWidth="1" outlineLevel="1"/>
    <col min="130" max="130" width="3.08984375" style="23" customWidth="1"/>
    <col min="131" max="131" width="7.36328125" style="23" customWidth="1" outlineLevel="1"/>
    <col min="132" max="132" width="4.453125" style="23" customWidth="1" outlineLevel="1"/>
    <col min="133" max="133" width="7.90625" style="23" customWidth="1" outlineLevel="1"/>
    <col min="134" max="137" width="13.36328125" style="23" customWidth="1" outlineLevel="1"/>
    <col min="138" max="138" width="3.08984375" style="23" customWidth="1"/>
    <col min="139" max="139" width="7.36328125" style="23" customWidth="1" outlineLevel="1"/>
    <col min="140" max="140" width="4.453125" style="23" customWidth="1" outlineLevel="1"/>
    <col min="141" max="141" width="7.90625" style="23" customWidth="1" outlineLevel="1"/>
    <col min="142" max="145" width="13.36328125" style="23" customWidth="1" outlineLevel="1"/>
    <col min="146" max="146" width="3.08984375" style="23" customWidth="1"/>
    <col min="147" max="147" width="7.36328125" style="23" customWidth="1" outlineLevel="1"/>
    <col min="148" max="148" width="4.453125" style="23" customWidth="1" outlineLevel="1"/>
    <col min="149" max="149" width="7.90625" style="23" customWidth="1" outlineLevel="1"/>
    <col min="150" max="153" width="13.36328125" style="23" customWidth="1" outlineLevel="1"/>
    <col min="154" max="154" width="4.08984375" style="23" bestFit="1" customWidth="1"/>
    <col min="155" max="155" width="7.36328125" style="23" customWidth="1" outlineLevel="1"/>
    <col min="156" max="156" width="4.453125" style="23" customWidth="1" outlineLevel="1"/>
    <col min="157" max="157" width="7.90625" style="23" customWidth="1" outlineLevel="1"/>
    <col min="158" max="161" width="13.36328125" style="23" customWidth="1" outlineLevel="1"/>
    <col min="162" max="162" width="4.08984375" style="23" bestFit="1" customWidth="1"/>
    <col min="163" max="163" width="7.36328125" style="23" customWidth="1" outlineLevel="1"/>
    <col min="164" max="164" width="4.453125" style="23" customWidth="1" outlineLevel="1"/>
    <col min="165" max="165" width="7.90625" style="23" customWidth="1" outlineLevel="1"/>
    <col min="166" max="169" width="13.36328125" style="23" customWidth="1" outlineLevel="1"/>
    <col min="170" max="170" width="4.08984375" style="23" bestFit="1" customWidth="1"/>
    <col min="171" max="171" width="7.36328125" style="23" customWidth="1" outlineLevel="1"/>
    <col min="172" max="172" width="4.453125" style="23" customWidth="1" outlineLevel="1"/>
    <col min="173" max="173" width="7.90625" style="23" customWidth="1" outlineLevel="1"/>
    <col min="174" max="177" width="13.36328125" style="23" customWidth="1" outlineLevel="1"/>
    <col min="178" max="178" width="4.08984375" style="23" bestFit="1" customWidth="1"/>
    <col min="179" max="179" width="4.453125" style="23" customWidth="1" outlineLevel="1"/>
    <col min="180" max="180" width="7.90625" style="23" customWidth="1" outlineLevel="1"/>
    <col min="181" max="184" width="13.36328125" style="23" customWidth="1" outlineLevel="1"/>
    <col min="185" max="185" width="4.08984375" style="23" bestFit="1" customWidth="1"/>
    <col min="186" max="186" width="7.36328125" style="23" customWidth="1" outlineLevel="1"/>
    <col min="187" max="187" width="6.6328125" style="23" customWidth="1" outlineLevel="1"/>
    <col min="188" max="188" width="4.453125" style="23" customWidth="1" outlineLevel="1"/>
    <col min="189" max="189" width="7.90625" style="23" customWidth="1" outlineLevel="1"/>
    <col min="190" max="193" width="13.36328125" style="23" customWidth="1" outlineLevel="1"/>
    <col min="194" max="194" width="4.08984375" style="23" bestFit="1" customWidth="1"/>
    <col min="195" max="195" width="7.36328125" style="23" customWidth="1" outlineLevel="1"/>
    <col min="196" max="196" width="4.453125" style="23" customWidth="1" outlineLevel="1"/>
    <col min="197" max="197" width="7.90625" style="23" customWidth="1" outlineLevel="1"/>
    <col min="198" max="201" width="13.36328125" style="23" customWidth="1" outlineLevel="1"/>
    <col min="202" max="202" width="4.08984375" style="23" bestFit="1" customWidth="1"/>
    <col min="203" max="203" width="7.36328125" style="23" customWidth="1" outlineLevel="1"/>
    <col min="204" max="204" width="4.453125" style="23" customWidth="1" outlineLevel="1"/>
    <col min="205" max="205" width="7.90625" style="23" customWidth="1" outlineLevel="1"/>
    <col min="206" max="209" width="13.36328125" style="23" customWidth="1" outlineLevel="1"/>
    <col min="210" max="210" width="4.08984375" style="23" bestFit="1" customWidth="1"/>
    <col min="211" max="211" width="13.08984375" style="23" customWidth="1" outlineLevel="1"/>
    <col min="212" max="212" width="4.453125" style="23" customWidth="1" outlineLevel="1"/>
    <col min="213" max="213" width="7.90625" style="23" customWidth="1" outlineLevel="1"/>
    <col min="214" max="217" width="13.36328125" style="23" customWidth="1" outlineLevel="1"/>
    <col min="218" max="218" width="4.08984375" style="23" bestFit="1" customWidth="1"/>
    <col min="219" max="219" width="7.36328125" style="23" customWidth="1" outlineLevel="1"/>
    <col min="220" max="220" width="4.453125" style="23" customWidth="1" outlineLevel="1"/>
    <col min="221" max="221" width="7.90625" style="23" customWidth="1" outlineLevel="1"/>
    <col min="222" max="225" width="13.36328125" style="23" customWidth="1" outlineLevel="1"/>
    <col min="226" max="226" width="4.08984375" style="23" bestFit="1" customWidth="1"/>
    <col min="227" max="227" width="7.36328125" style="23" customWidth="1" outlineLevel="1"/>
    <col min="228" max="228" width="4.453125" style="23" customWidth="1" outlineLevel="1"/>
    <col min="229" max="229" width="7.90625" style="23" customWidth="1" outlineLevel="1"/>
    <col min="230" max="233" width="13.36328125" style="23" customWidth="1" outlineLevel="1"/>
    <col min="234" max="234" width="4.08984375" style="23" bestFit="1" customWidth="1"/>
    <col min="235" max="235" width="7.36328125" style="23" customWidth="1" outlineLevel="1"/>
    <col min="236" max="236" width="4.453125" style="23" customWidth="1" outlineLevel="1"/>
    <col min="237" max="237" width="7.90625" style="23" customWidth="1" outlineLevel="1"/>
    <col min="238" max="241" width="13.36328125" style="23" customWidth="1" outlineLevel="1"/>
    <col min="242" max="242" width="4.08984375" style="23" bestFit="1" customWidth="1"/>
    <col min="243" max="243" width="4.453125" style="23" customWidth="1" outlineLevel="1"/>
    <col min="244" max="244" width="6.6328125" style="23" customWidth="1" outlineLevel="1"/>
    <col min="245" max="248" width="13.36328125" style="23" customWidth="1" outlineLevel="1"/>
    <col min="249" max="249" width="4.08984375" style="23" bestFit="1" customWidth="1"/>
    <col min="250" max="250" width="4.36328125" style="23" customWidth="1"/>
    <col min="251" max="251" width="7.36328125" style="23" customWidth="1"/>
    <col min="252" max="255" width="13.36328125" style="23" customWidth="1"/>
    <col min="256" max="256" width="6.90625" style="23" customWidth="1"/>
    <col min="257" max="257" width="4.453125" style="23" customWidth="1"/>
    <col min="258" max="258" width="7.90625" style="23" customWidth="1"/>
    <col min="259" max="266" width="13.36328125" style="23" customWidth="1"/>
    <col min="267" max="268" width="13.36328125" style="23" customWidth="1" outlineLevel="1"/>
    <col min="269" max="269" width="4.08984375" style="23" bestFit="1" customWidth="1"/>
    <col min="270" max="271" width="13.36328125" style="23" customWidth="1" outlineLevel="1"/>
    <col min="272" max="272" width="4.08984375" style="23" bestFit="1" customWidth="1"/>
    <col min="273" max="274" width="13.36328125" style="23" customWidth="1" outlineLevel="1"/>
    <col min="275" max="275" width="4.08984375" style="23" bestFit="1" customWidth="1"/>
    <col min="276" max="277" width="13.36328125" style="23" customWidth="1" outlineLevel="1"/>
    <col min="278" max="278" width="4.08984375" style="23" bestFit="1" customWidth="1"/>
    <col min="279" max="280" width="13.36328125" style="23" customWidth="1" outlineLevel="1"/>
    <col min="281" max="281" width="4.08984375" style="23" bestFit="1" customWidth="1"/>
    <col min="282" max="283" width="13.36328125" style="23" customWidth="1" outlineLevel="1"/>
    <col min="284" max="284" width="4.08984375" style="23" bestFit="1" customWidth="1"/>
    <col min="285" max="286" width="13.36328125" style="23" customWidth="1" outlineLevel="1"/>
    <col min="287" max="287" width="4.08984375" style="23" bestFit="1" customWidth="1"/>
    <col min="288" max="289" width="13.36328125" style="23" customWidth="1" outlineLevel="1"/>
    <col min="290" max="290" width="4.08984375" style="23" bestFit="1" customWidth="1"/>
    <col min="291" max="292" width="13.36328125" style="23" customWidth="1" outlineLevel="1"/>
    <col min="293" max="293" width="4.08984375" style="23" bestFit="1" customWidth="1"/>
    <col min="294" max="295" width="13.36328125" style="23" customWidth="1" outlineLevel="1"/>
    <col min="296" max="296" width="4.08984375" style="23" bestFit="1" customWidth="1"/>
    <col min="297" max="298" width="13.36328125" style="23" customWidth="1" outlineLevel="1"/>
    <col min="299" max="299" width="4.08984375" style="23" bestFit="1" customWidth="1"/>
    <col min="300" max="301" width="13.36328125" style="23" customWidth="1" outlineLevel="1"/>
    <col min="302" max="302" width="4.08984375" style="23" bestFit="1" customWidth="1"/>
    <col min="303" max="304" width="13.36328125" style="23" customWidth="1" outlineLevel="1"/>
    <col min="305" max="305" width="4.08984375" style="23" bestFit="1" customWidth="1"/>
    <col min="306" max="307" width="13.36328125" style="23" customWidth="1" outlineLevel="1"/>
    <col min="308" max="308" width="4.08984375" style="23" bestFit="1" customWidth="1"/>
    <col min="309" max="310" width="13.36328125" style="23" customWidth="1" outlineLevel="1"/>
    <col min="311" max="311" width="4.08984375" style="23" bestFit="1" customWidth="1"/>
    <col min="312" max="313" width="13.36328125" style="23" customWidth="1" outlineLevel="1"/>
    <col min="314" max="314" width="4.08984375" style="23" bestFit="1" customWidth="1"/>
    <col min="315" max="316" width="13.36328125" style="23" customWidth="1" outlineLevel="1"/>
    <col min="317" max="317" width="4.08984375" style="23" bestFit="1" customWidth="1"/>
    <col min="318" max="319" width="13.36328125" style="23" customWidth="1" outlineLevel="1"/>
    <col min="320" max="320" width="4.08984375" style="23" bestFit="1" customWidth="1"/>
    <col min="321" max="322" width="13.36328125" style="23" customWidth="1" outlineLevel="1"/>
    <col min="323" max="323" width="4.08984375" style="23" bestFit="1" customWidth="1"/>
    <col min="324" max="327" width="13.36328125" style="23" customWidth="1"/>
    <col min="328" max="328" width="13.6328125" style="22" bestFit="1" customWidth="1"/>
    <col min="329" max="329" width="34.08984375" style="22" customWidth="1"/>
    <col min="330" max="330" width="14.26953125" style="22" bestFit="1" customWidth="1"/>
    <col min="331" max="331" width="15.26953125" style="343" bestFit="1" customWidth="1"/>
    <col min="332" max="332" width="5.36328125" style="344" bestFit="1" customWidth="1"/>
    <col min="333" max="333" width="7.08984375" style="344" bestFit="1" customWidth="1"/>
    <col min="334" max="334" width="24" style="344" bestFit="1" customWidth="1"/>
    <col min="335" max="335" width="16.453125" style="343" bestFit="1" customWidth="1"/>
    <col min="336" max="336" width="16.453125" style="344" bestFit="1" customWidth="1"/>
    <col min="337" max="337" width="12.36328125" style="344" bestFit="1" customWidth="1"/>
    <col min="338" max="338" width="12" style="344" bestFit="1" customWidth="1"/>
    <col min="339" max="339" width="18.08984375" style="344" bestFit="1" customWidth="1"/>
    <col min="340" max="340" width="6.453125" style="345" bestFit="1" customWidth="1"/>
    <col min="341" max="341" width="14.26953125" style="343" bestFit="1" customWidth="1"/>
    <col min="342" max="342" width="6.453125" style="345" bestFit="1" customWidth="1"/>
    <col min="343" max="343" width="16.453125" style="346" bestFit="1" customWidth="1"/>
    <col min="344" max="344" width="7.6328125" style="346" bestFit="1" customWidth="1"/>
    <col min="345" max="346" width="4.08984375" style="346" bestFit="1" customWidth="1"/>
    <col min="347" max="347" width="16.453125" style="346" bestFit="1" customWidth="1"/>
    <col min="348" max="348" width="7.6328125" style="347" bestFit="1" customWidth="1"/>
    <col min="349" max="350" width="4.08984375" style="347" bestFit="1" customWidth="1"/>
    <col min="351" max="351" width="14.08984375" style="347" bestFit="1" customWidth="1"/>
    <col min="352" max="352" width="8.6328125" style="348" bestFit="1" customWidth="1"/>
    <col min="353" max="353" width="12.36328125" style="348" bestFit="1" customWidth="1"/>
    <col min="354" max="16384" width="9" style="23"/>
  </cols>
  <sheetData>
    <row r="1" spans="1:353" ht="18.75" customHeight="1">
      <c r="C1" s="23"/>
      <c r="E1" s="23"/>
      <c r="I1" s="203" t="s">
        <v>100</v>
      </c>
      <c r="J1" s="202"/>
      <c r="K1" s="202"/>
      <c r="L1" s="202"/>
      <c r="M1" s="202"/>
      <c r="N1" s="202"/>
      <c r="O1" s="202"/>
      <c r="P1" s="201"/>
      <c r="Q1" s="201"/>
      <c r="R1" s="201"/>
      <c r="S1" s="202"/>
      <c r="T1" s="23"/>
      <c r="Y1" s="23"/>
      <c r="CM1" s="23"/>
      <c r="ER1" s="25"/>
      <c r="ES1" s="25"/>
      <c r="EZ1" s="25"/>
      <c r="FA1" s="25"/>
      <c r="FH1" s="25"/>
      <c r="FI1" s="25"/>
      <c r="FP1" s="25"/>
      <c r="FQ1" s="25"/>
      <c r="FW1" s="25"/>
      <c r="FX1" s="25"/>
      <c r="GF1" s="25"/>
      <c r="GG1" s="25"/>
      <c r="GH1" s="25"/>
      <c r="GN1" s="25"/>
      <c r="GO1" s="25"/>
      <c r="GP1" s="25"/>
      <c r="GV1" s="25"/>
      <c r="GW1" s="25"/>
      <c r="GX1" s="25"/>
      <c r="HD1" s="25"/>
      <c r="HE1" s="25"/>
      <c r="HL1" s="25"/>
      <c r="HM1" s="25"/>
      <c r="HT1" s="25"/>
      <c r="HU1" s="25"/>
      <c r="IB1" s="25"/>
      <c r="IC1" s="25"/>
      <c r="II1" s="25"/>
      <c r="IJ1" s="25"/>
      <c r="IP1" s="25"/>
      <c r="IQ1" s="25"/>
      <c r="IW1" s="25"/>
      <c r="IX1" s="25"/>
    </row>
    <row r="2" spans="1:353" ht="18.75" customHeight="1">
      <c r="C2" s="23"/>
      <c r="E2" s="23"/>
      <c r="I2" s="639" t="s">
        <v>101</v>
      </c>
      <c r="J2" s="639"/>
      <c r="K2" s="639"/>
      <c r="L2" s="639"/>
      <c r="M2" s="639"/>
      <c r="N2" s="639"/>
      <c r="O2" s="639"/>
      <c r="P2" s="639"/>
      <c r="Q2" s="639"/>
      <c r="R2" s="639"/>
      <c r="S2" s="639"/>
      <c r="T2" s="23"/>
      <c r="Y2" s="23"/>
      <c r="CM2" s="23"/>
      <c r="ER2" s="25"/>
      <c r="ES2" s="25"/>
      <c r="EZ2" s="25"/>
      <c r="FA2" s="25"/>
      <c r="FH2" s="25"/>
      <c r="FI2" s="25"/>
      <c r="FP2" s="25"/>
      <c r="FQ2" s="25"/>
      <c r="FW2" s="25"/>
      <c r="FX2" s="25"/>
      <c r="GF2" s="25"/>
      <c r="GG2" s="25"/>
      <c r="GH2" s="25"/>
      <c r="GN2" s="25"/>
      <c r="GO2" s="25"/>
      <c r="GP2" s="25"/>
      <c r="GV2" s="25"/>
      <c r="GW2" s="25"/>
      <c r="GX2" s="25"/>
      <c r="HD2" s="25"/>
      <c r="HE2" s="25"/>
      <c r="HL2" s="25"/>
      <c r="HM2" s="25"/>
      <c r="HT2" s="25"/>
      <c r="HU2" s="25"/>
      <c r="IB2" s="25"/>
      <c r="IC2" s="25"/>
      <c r="II2" s="25"/>
      <c r="IJ2" s="25"/>
      <c r="IP2" s="25"/>
      <c r="IQ2" s="25"/>
      <c r="IW2" s="25"/>
      <c r="IX2" s="25"/>
    </row>
    <row r="3" spans="1:353" ht="18.75" customHeight="1" thickBot="1">
      <c r="I3" s="639" t="s">
        <v>102</v>
      </c>
      <c r="J3" s="639"/>
      <c r="K3" s="639"/>
      <c r="L3" s="639"/>
      <c r="M3" s="639"/>
      <c r="N3" s="639"/>
      <c r="O3" s="639"/>
      <c r="P3" s="639"/>
      <c r="Q3" s="639"/>
      <c r="R3" s="639"/>
      <c r="S3" s="639"/>
      <c r="T3" s="23"/>
      <c r="Y3" s="23"/>
      <c r="CM3" s="23"/>
      <c r="ER3" s="25"/>
      <c r="ES3" s="25"/>
      <c r="EZ3" s="25"/>
      <c r="FA3" s="25"/>
      <c r="FH3" s="25"/>
      <c r="FI3" s="25"/>
      <c r="FP3" s="25"/>
      <c r="FQ3" s="25"/>
      <c r="FW3" s="25"/>
      <c r="FX3" s="25"/>
      <c r="GF3" s="25"/>
      <c r="GG3" s="25"/>
      <c r="GH3" s="25"/>
      <c r="GN3" s="25"/>
      <c r="GO3" s="25"/>
      <c r="GP3" s="25"/>
      <c r="GV3" s="25"/>
      <c r="GW3" s="25"/>
      <c r="GX3" s="25"/>
      <c r="HD3" s="25"/>
      <c r="HE3" s="25"/>
      <c r="HL3" s="25"/>
      <c r="HM3" s="25"/>
      <c r="HT3" s="25"/>
      <c r="HU3" s="25"/>
      <c r="IB3" s="25"/>
      <c r="IC3" s="25"/>
      <c r="II3" s="25"/>
      <c r="IJ3" s="25"/>
      <c r="IP3" s="25"/>
      <c r="IQ3" s="25"/>
      <c r="IW3" s="25"/>
      <c r="IX3" s="25"/>
    </row>
    <row r="4" spans="1:353" ht="18.75" customHeight="1" thickBot="1">
      <c r="I4" s="26" t="s">
        <v>81</v>
      </c>
      <c r="J4" s="26" t="s">
        <v>80</v>
      </c>
      <c r="K4" s="349"/>
      <c r="P4" s="22"/>
      <c r="R4" s="22"/>
      <c r="S4" s="23"/>
      <c r="T4" s="23"/>
      <c r="Y4" s="23"/>
      <c r="CM4" s="23"/>
      <c r="ER4" s="25"/>
      <c r="ES4" s="25"/>
      <c r="EZ4" s="25"/>
      <c r="FA4" s="25"/>
      <c r="FH4" s="25"/>
      <c r="FI4" s="25"/>
      <c r="FP4" s="25"/>
      <c r="FQ4" s="25"/>
      <c r="FW4" s="25"/>
      <c r="FX4" s="25"/>
      <c r="GF4" s="25"/>
      <c r="GG4" s="25"/>
      <c r="GH4" s="25"/>
      <c r="GN4" s="25"/>
      <c r="GO4" s="25"/>
      <c r="GP4" s="25"/>
      <c r="GV4" s="25"/>
      <c r="GW4" s="25"/>
      <c r="GX4" s="25"/>
      <c r="HD4" s="25"/>
      <c r="HE4" s="25"/>
      <c r="HL4" s="25"/>
      <c r="HM4" s="25"/>
      <c r="HT4" s="25"/>
      <c r="HU4" s="25"/>
      <c r="IB4" s="25"/>
      <c r="IC4" s="25"/>
      <c r="II4" s="25"/>
      <c r="IJ4" s="25"/>
      <c r="IP4" s="25"/>
      <c r="IQ4" s="25"/>
      <c r="IW4" s="25"/>
      <c r="IX4" s="25"/>
    </row>
    <row r="5" spans="1:353" ht="18.75" customHeight="1" thickBot="1">
      <c r="C5" s="23"/>
      <c r="E5" s="23"/>
      <c r="I5" s="511">
        <v>7</v>
      </c>
      <c r="J5" s="511">
        <v>2</v>
      </c>
      <c r="K5" s="349"/>
      <c r="P5" s="22"/>
      <c r="R5" s="22"/>
      <c r="S5" s="23"/>
      <c r="T5" s="23"/>
      <c r="Y5" s="23"/>
      <c r="CM5" s="23"/>
    </row>
    <row r="6" spans="1:353" ht="18.75" customHeight="1">
      <c r="D6" s="22"/>
      <c r="I6" s="640" t="s">
        <v>106</v>
      </c>
      <c r="J6" s="641"/>
      <c r="K6" s="642" t="s">
        <v>107</v>
      </c>
      <c r="L6" s="643"/>
      <c r="M6" s="643"/>
      <c r="N6" s="644"/>
      <c r="O6" s="25"/>
      <c r="P6" s="25"/>
      <c r="Q6" s="350"/>
      <c r="R6" s="22"/>
      <c r="S6" s="23"/>
      <c r="T6" s="23"/>
      <c r="Y6" s="23"/>
      <c r="CM6" s="23"/>
    </row>
    <row r="7" spans="1:353" ht="18.75" customHeight="1" thickBot="1">
      <c r="D7" s="22"/>
      <c r="I7" s="645" t="s">
        <v>454</v>
      </c>
      <c r="J7" s="646"/>
      <c r="K7" s="647" t="s">
        <v>338</v>
      </c>
      <c r="L7" s="648"/>
      <c r="M7" s="648"/>
      <c r="N7" s="649"/>
      <c r="O7" s="25"/>
      <c r="P7" s="25"/>
      <c r="Q7" s="351"/>
      <c r="R7" s="22"/>
      <c r="S7" s="23"/>
      <c r="T7" s="23"/>
      <c r="Y7" s="23"/>
      <c r="CM7" s="23"/>
    </row>
    <row r="8" spans="1:353" s="244" customFormat="1" ht="18.75" customHeight="1" thickBot="1">
      <c r="A8" s="243"/>
      <c r="B8" s="243"/>
      <c r="C8" s="243"/>
      <c r="E8" s="243"/>
      <c r="F8" s="243"/>
      <c r="Q8" s="243"/>
      <c r="S8" s="243"/>
      <c r="T8" s="243"/>
      <c r="Y8" s="245"/>
      <c r="AE8" s="246" t="str">
        <f>IF(Z37&gt;0,"☑", " ")</f>
        <v>☑</v>
      </c>
      <c r="AF8" s="246"/>
      <c r="AG8" s="246"/>
      <c r="AH8" s="246"/>
      <c r="AI8" s="246"/>
      <c r="AJ8" s="246"/>
      <c r="AK8" s="246"/>
      <c r="AL8" s="246"/>
      <c r="AM8" s="246"/>
      <c r="AN8" s="246"/>
      <c r="AO8" s="246"/>
      <c r="AP8" s="246"/>
      <c r="AQ8" s="246"/>
      <c r="AR8" s="246"/>
      <c r="AS8" s="246"/>
      <c r="AT8" s="246"/>
      <c r="AU8" s="246"/>
      <c r="AV8" s="246"/>
      <c r="AW8" s="246"/>
      <c r="AX8" s="246"/>
      <c r="AY8" s="246"/>
      <c r="AZ8" s="246"/>
      <c r="BA8" s="246"/>
      <c r="BB8" s="246"/>
      <c r="BC8" s="246"/>
      <c r="BD8" s="246"/>
      <c r="BE8" s="246"/>
      <c r="BF8" s="246"/>
      <c r="BG8" s="246"/>
      <c r="BH8" s="246"/>
      <c r="BI8" s="246"/>
      <c r="BJ8" s="246"/>
      <c r="BK8" s="246"/>
      <c r="BL8" s="246"/>
      <c r="BM8" s="246"/>
      <c r="BN8" s="246"/>
      <c r="BO8" s="246"/>
      <c r="BP8" s="246"/>
      <c r="BQ8" s="246"/>
      <c r="BR8" s="246"/>
      <c r="BS8" s="246"/>
      <c r="BT8" s="246"/>
      <c r="BU8" s="246"/>
      <c r="BV8" s="246"/>
      <c r="BW8" s="246"/>
      <c r="BX8" s="246"/>
      <c r="BY8" s="246"/>
      <c r="BZ8" s="246"/>
      <c r="CA8" s="246"/>
      <c r="CB8" s="246"/>
      <c r="CC8" s="246"/>
      <c r="CD8" s="246"/>
      <c r="CE8" s="246"/>
      <c r="CF8" s="246"/>
      <c r="CG8" s="246"/>
      <c r="CH8" s="246"/>
      <c r="CI8" s="246"/>
      <c r="CJ8" s="246"/>
      <c r="CM8" s="245"/>
      <c r="CS8" s="246" t="str">
        <f>IF(CN37&gt;0,"☑", " ")</f>
        <v>☑</v>
      </c>
      <c r="CT8" s="246"/>
      <c r="CU8" s="246"/>
      <c r="CV8" s="246"/>
      <c r="CW8" s="246"/>
      <c r="CX8" s="246"/>
      <c r="CY8" s="246"/>
      <c r="CZ8" s="246"/>
      <c r="DA8" s="246"/>
      <c r="DB8" s="246"/>
      <c r="DC8" s="246"/>
      <c r="DD8" s="246"/>
      <c r="DE8" s="246"/>
      <c r="DF8" s="246"/>
      <c r="DG8" s="246"/>
      <c r="DH8" s="246"/>
      <c r="DI8" s="246"/>
      <c r="DJ8" s="246"/>
      <c r="DK8" s="246"/>
      <c r="DL8" s="246"/>
      <c r="DM8" s="246"/>
      <c r="DN8" s="246"/>
      <c r="DO8" s="246"/>
      <c r="DP8" s="246"/>
      <c r="DQ8" s="246"/>
      <c r="DR8" s="246"/>
      <c r="DS8" s="246"/>
      <c r="DT8" s="246"/>
      <c r="DU8" s="246"/>
      <c r="DV8" s="246"/>
      <c r="DW8" s="246"/>
      <c r="DX8" s="246"/>
      <c r="DY8" s="246"/>
      <c r="DZ8" s="246"/>
      <c r="EA8" s="246"/>
      <c r="EB8" s="246"/>
      <c r="EC8" s="246"/>
      <c r="ED8" s="246"/>
      <c r="EE8" s="246"/>
      <c r="EF8" s="246"/>
      <c r="EG8" s="246"/>
      <c r="EH8" s="246"/>
      <c r="EI8" s="246"/>
      <c r="EJ8" s="246"/>
      <c r="EK8" s="246"/>
      <c r="EL8" s="246"/>
      <c r="EM8" s="246"/>
      <c r="EN8" s="246"/>
      <c r="EO8" s="246"/>
      <c r="EP8" s="246"/>
      <c r="EX8" s="246" t="str">
        <f>IF(ES37&gt;0,"☑", " ")</f>
        <v xml:space="preserve"> </v>
      </c>
      <c r="FF8" s="246" t="str">
        <f>IF(FA37&gt;0,"☑", " ")</f>
        <v xml:space="preserve"> </v>
      </c>
      <c r="FN8" s="246" t="str">
        <f>IF(FI37&gt;0,"☑", " ")</f>
        <v xml:space="preserve"> </v>
      </c>
      <c r="FV8" s="246" t="str">
        <f>IF(FQ37&gt;0,"☑", " ")</f>
        <v xml:space="preserve"> </v>
      </c>
      <c r="GC8" s="246" t="str">
        <f>IF(FX37&gt;0,"☑", " ")</f>
        <v xml:space="preserve"> </v>
      </c>
      <c r="GL8" s="246" t="str">
        <f>IF(GG37&gt;0,"☑", " ")</f>
        <v>☑</v>
      </c>
      <c r="GT8" s="246" t="str">
        <f>IF(GO37&gt;0,"☑", " ")</f>
        <v xml:space="preserve"> </v>
      </c>
      <c r="HB8" s="246" t="str">
        <f>IF(GW37&gt;0,"☑", " ")</f>
        <v>☑</v>
      </c>
      <c r="HJ8" s="246" t="str">
        <f>IF(HE37&gt;0,"☑", " ")</f>
        <v xml:space="preserve"> </v>
      </c>
      <c r="HR8" s="246" t="str">
        <f>IF(HM37&gt;0,"☑", " ")</f>
        <v xml:space="preserve"> </v>
      </c>
      <c r="HZ8" s="246" t="str">
        <f>IF(HU37&gt;0,"☑", " ")</f>
        <v xml:space="preserve"> </v>
      </c>
      <c r="IH8" s="246" t="str">
        <f>IF(IC37&gt;0,"☑", " ")</f>
        <v xml:space="preserve"> </v>
      </c>
      <c r="IO8" s="246" t="str">
        <f>IF(IJ37&gt;0,"☑", " ")</f>
        <v xml:space="preserve"> </v>
      </c>
      <c r="JI8" s="246" t="str">
        <f>IF(JG37&gt;0,"☑", " ")</f>
        <v xml:space="preserve"> </v>
      </c>
      <c r="JL8" s="246" t="str">
        <f>IF(JJ37&gt;0,"☑", " ")</f>
        <v xml:space="preserve"> </v>
      </c>
      <c r="JO8" s="246" t="str">
        <f>IF(JM37&gt;0,"☑", " ")</f>
        <v xml:space="preserve"> </v>
      </c>
      <c r="JR8" s="246" t="str">
        <f>IF(JP37&gt;0,"☑", " ")</f>
        <v xml:space="preserve"> </v>
      </c>
      <c r="JU8" s="246" t="str">
        <f>IF(JS37&gt;0,"☑", " ")</f>
        <v xml:space="preserve"> </v>
      </c>
      <c r="JX8" s="246" t="str">
        <f>IF(JV37&gt;0,"☑", " ")</f>
        <v xml:space="preserve"> </v>
      </c>
      <c r="KA8" s="246" t="str">
        <f>IF(JY37&gt;0,"☑", " ")</f>
        <v xml:space="preserve"> </v>
      </c>
      <c r="KD8" s="246" t="str">
        <f>IF(KB37&gt;0,"☑", " ")</f>
        <v xml:space="preserve"> </v>
      </c>
      <c r="KG8" s="246" t="str">
        <f>IF(KE37&gt;0,"☑", " ")</f>
        <v xml:space="preserve"> </v>
      </c>
      <c r="KJ8" s="246" t="str">
        <f>IF(KH37&gt;0,"☑", " ")</f>
        <v xml:space="preserve"> </v>
      </c>
      <c r="KM8" s="246" t="str">
        <f>IF(KK37&gt;0,"☑", " ")</f>
        <v xml:space="preserve"> </v>
      </c>
      <c r="KP8" s="246" t="str">
        <f>IF(KN37&gt;0,"☑", " ")</f>
        <v xml:space="preserve"> </v>
      </c>
      <c r="KS8" s="246" t="str">
        <f>IF(KQ37&gt;0,"☑", " ")</f>
        <v xml:space="preserve"> </v>
      </c>
      <c r="KV8" s="246" t="str">
        <f>IF(KT37&gt;0,"☑", " ")</f>
        <v xml:space="preserve"> </v>
      </c>
      <c r="KY8" s="246" t="str">
        <f>IF(KW37&gt;0,"☑", " ")</f>
        <v xml:space="preserve"> </v>
      </c>
      <c r="LB8" s="246" t="str">
        <f>IF(KZ37&gt;0,"☑", " ")</f>
        <v xml:space="preserve"> </v>
      </c>
      <c r="LE8" s="246" t="str">
        <f>IF(LC37&gt;0,"☑", " ")</f>
        <v xml:space="preserve"> </v>
      </c>
      <c r="LH8" s="246" t="str">
        <f>IF(LF37&gt;0,"☑", " ")</f>
        <v xml:space="preserve"> </v>
      </c>
      <c r="LK8" s="246" t="str">
        <f>IF(LI37&gt;0,"☑", " ")</f>
        <v xml:space="preserve"> </v>
      </c>
      <c r="LP8" s="243"/>
      <c r="LQ8" s="243"/>
      <c r="LR8" s="243"/>
      <c r="LS8" s="352"/>
      <c r="LT8" s="353"/>
      <c r="LU8" s="353"/>
      <c r="LV8" s="353"/>
      <c r="LW8" s="352"/>
      <c r="LX8" s="353"/>
      <c r="LY8" s="353"/>
      <c r="LZ8" s="353"/>
      <c r="MA8" s="353"/>
      <c r="MB8" s="354"/>
      <c r="MC8" s="352"/>
      <c r="MD8" s="354"/>
      <c r="ME8" s="355"/>
      <c r="MF8" s="355"/>
      <c r="MG8" s="355"/>
      <c r="MH8" s="355"/>
      <c r="MI8" s="355"/>
      <c r="MJ8" s="356"/>
      <c r="MK8" s="356"/>
      <c r="ML8" s="356"/>
      <c r="MM8" s="356"/>
      <c r="MN8" s="357"/>
      <c r="MO8" s="357"/>
    </row>
    <row r="9" spans="1:353" ht="18.75" customHeight="1">
      <c r="A9" s="619" t="s">
        <v>22</v>
      </c>
      <c r="B9" s="620"/>
      <c r="C9" s="625" t="s">
        <v>23</v>
      </c>
      <c r="D9" s="628" t="s">
        <v>24</v>
      </c>
      <c r="E9" s="27"/>
      <c r="F9" s="631" t="s">
        <v>99</v>
      </c>
      <c r="G9" s="633" t="s">
        <v>144</v>
      </c>
      <c r="H9" s="636" t="s">
        <v>64</v>
      </c>
      <c r="I9" s="677" t="s">
        <v>145</v>
      </c>
      <c r="J9" s="677" t="s">
        <v>146</v>
      </c>
      <c r="K9" s="680" t="s">
        <v>146</v>
      </c>
      <c r="L9" s="683" t="s">
        <v>25</v>
      </c>
      <c r="M9" s="684"/>
      <c r="N9" s="683" t="s">
        <v>26</v>
      </c>
      <c r="O9" s="685"/>
      <c r="P9" s="685"/>
      <c r="Q9" s="685"/>
      <c r="R9" s="684"/>
      <c r="S9" s="250"/>
      <c r="T9" s="686"/>
      <c r="U9" s="713" t="s">
        <v>147</v>
      </c>
      <c r="V9" s="716" t="s">
        <v>27</v>
      </c>
      <c r="W9" s="718" t="s">
        <v>148</v>
      </c>
      <c r="X9" s="719"/>
      <c r="Y9" s="719"/>
      <c r="Z9" s="719"/>
      <c r="AA9" s="719"/>
      <c r="AB9" s="719"/>
      <c r="AC9" s="719"/>
      <c r="AD9" s="719"/>
      <c r="AE9" s="719"/>
      <c r="AF9" s="719"/>
      <c r="AG9" s="719"/>
      <c r="AH9" s="719"/>
      <c r="AI9" s="719"/>
      <c r="AJ9" s="719"/>
      <c r="AK9" s="719"/>
      <c r="AL9" s="719"/>
      <c r="AM9" s="719"/>
      <c r="AN9" s="719"/>
      <c r="AO9" s="719"/>
      <c r="AP9" s="719"/>
      <c r="AQ9" s="719"/>
      <c r="AR9" s="719"/>
      <c r="AS9" s="719"/>
      <c r="AT9" s="719"/>
      <c r="AU9" s="719"/>
      <c r="AV9" s="719"/>
      <c r="AW9" s="719"/>
      <c r="AX9" s="719"/>
      <c r="AY9" s="719"/>
      <c r="AZ9" s="719"/>
      <c r="BA9" s="719"/>
      <c r="BB9" s="719"/>
      <c r="BC9" s="719"/>
      <c r="BD9" s="719"/>
      <c r="BE9" s="719"/>
      <c r="BF9" s="719"/>
      <c r="BG9" s="719"/>
      <c r="BH9" s="719"/>
      <c r="BI9" s="719"/>
      <c r="BJ9" s="719"/>
      <c r="BK9" s="719"/>
      <c r="BL9" s="719"/>
      <c r="BM9" s="719"/>
      <c r="BN9" s="719"/>
      <c r="BO9" s="719"/>
      <c r="BP9" s="719"/>
      <c r="BQ9" s="719"/>
      <c r="BR9" s="719"/>
      <c r="BS9" s="719"/>
      <c r="BT9" s="719"/>
      <c r="BU9" s="719"/>
      <c r="BV9" s="719"/>
      <c r="BW9" s="719"/>
      <c r="BX9" s="719"/>
      <c r="BY9" s="719"/>
      <c r="BZ9" s="719"/>
      <c r="CA9" s="719"/>
      <c r="CB9" s="719"/>
      <c r="CC9" s="719"/>
      <c r="CD9" s="719"/>
      <c r="CE9" s="719"/>
      <c r="CF9" s="719"/>
      <c r="CG9" s="719"/>
      <c r="CH9" s="719"/>
      <c r="CI9" s="719"/>
      <c r="CJ9" s="719"/>
      <c r="CK9" s="719"/>
      <c r="CL9" s="719"/>
      <c r="CM9" s="719"/>
      <c r="CN9" s="719"/>
      <c r="CO9" s="719"/>
      <c r="CP9" s="719"/>
      <c r="CQ9" s="719"/>
      <c r="CR9" s="719"/>
      <c r="CS9" s="719"/>
      <c r="CT9" s="719"/>
      <c r="CU9" s="719"/>
      <c r="CV9" s="719"/>
      <c r="CW9" s="719"/>
      <c r="CX9" s="719"/>
      <c r="CY9" s="719"/>
      <c r="CZ9" s="719"/>
      <c r="DA9" s="719"/>
      <c r="DB9" s="719"/>
      <c r="DC9" s="719"/>
      <c r="DD9" s="719"/>
      <c r="DE9" s="719"/>
      <c r="DF9" s="719"/>
      <c r="DG9" s="719"/>
      <c r="DH9" s="719"/>
      <c r="DI9" s="719"/>
      <c r="DJ9" s="719"/>
      <c r="DK9" s="719"/>
      <c r="DL9" s="719"/>
      <c r="DM9" s="719"/>
      <c r="DN9" s="719"/>
      <c r="DO9" s="719"/>
      <c r="DP9" s="719"/>
      <c r="DQ9" s="719"/>
      <c r="DR9" s="719"/>
      <c r="DS9" s="719"/>
      <c r="DT9" s="719"/>
      <c r="DU9" s="719"/>
      <c r="DV9" s="719"/>
      <c r="DW9" s="719"/>
      <c r="DX9" s="719"/>
      <c r="DY9" s="719"/>
      <c r="DZ9" s="719"/>
      <c r="EA9" s="719"/>
      <c r="EB9" s="719"/>
      <c r="EC9" s="719"/>
      <c r="ED9" s="719"/>
      <c r="EE9" s="719"/>
      <c r="EF9" s="719"/>
      <c r="EG9" s="719"/>
      <c r="EH9" s="719"/>
      <c r="EI9" s="719"/>
      <c r="EJ9" s="719"/>
      <c r="EK9" s="719"/>
      <c r="EL9" s="719"/>
      <c r="EM9" s="719"/>
      <c r="EN9" s="719"/>
      <c r="EO9" s="719"/>
      <c r="EP9" s="719"/>
      <c r="EQ9" s="719"/>
      <c r="ER9" s="719"/>
      <c r="ES9" s="719"/>
      <c r="ET9" s="719"/>
      <c r="EU9" s="719"/>
      <c r="EV9" s="719"/>
      <c r="EW9" s="719"/>
      <c r="EX9" s="719"/>
      <c r="EY9" s="719"/>
      <c r="EZ9" s="719"/>
      <c r="FA9" s="719"/>
      <c r="FB9" s="719"/>
      <c r="FC9" s="719"/>
      <c r="FD9" s="719"/>
      <c r="FE9" s="719"/>
      <c r="FF9" s="719"/>
      <c r="FG9" s="719"/>
      <c r="FH9" s="719"/>
      <c r="FI9" s="719"/>
      <c r="FJ9" s="719"/>
      <c r="FK9" s="719"/>
      <c r="FL9" s="719"/>
      <c r="FM9" s="719"/>
      <c r="FN9" s="719"/>
      <c r="FO9" s="719"/>
      <c r="FP9" s="719"/>
      <c r="FQ9" s="719"/>
      <c r="FR9" s="719"/>
      <c r="FS9" s="719"/>
      <c r="FT9" s="719"/>
      <c r="FU9" s="719"/>
      <c r="FV9" s="719"/>
      <c r="FW9" s="719"/>
      <c r="FX9" s="719"/>
      <c r="FY9" s="719"/>
      <c r="FZ9" s="719"/>
      <c r="GA9" s="719"/>
      <c r="GB9" s="719"/>
      <c r="GC9" s="719"/>
      <c r="GD9" s="719"/>
      <c r="GE9" s="719"/>
      <c r="GF9" s="719"/>
      <c r="GG9" s="719"/>
      <c r="GH9" s="719"/>
      <c r="GI9" s="719"/>
      <c r="GJ9" s="719"/>
      <c r="GK9" s="719"/>
      <c r="GL9" s="719"/>
      <c r="GM9" s="719"/>
      <c r="GN9" s="719"/>
      <c r="GO9" s="719"/>
      <c r="GP9" s="719"/>
      <c r="GQ9" s="719"/>
      <c r="GR9" s="719"/>
      <c r="GS9" s="719"/>
      <c r="GT9" s="719"/>
      <c r="GU9" s="719"/>
      <c r="GV9" s="719"/>
      <c r="GW9" s="719"/>
      <c r="GX9" s="719"/>
      <c r="GY9" s="719"/>
      <c r="GZ9" s="719"/>
      <c r="HA9" s="719"/>
      <c r="HB9" s="719"/>
      <c r="HC9" s="719"/>
      <c r="HD9" s="719"/>
      <c r="HE9" s="719"/>
      <c r="HF9" s="719"/>
      <c r="HG9" s="719"/>
      <c r="HH9" s="719"/>
      <c r="HI9" s="719"/>
      <c r="HJ9" s="719"/>
      <c r="HK9" s="719"/>
      <c r="HL9" s="719"/>
      <c r="HM9" s="719"/>
      <c r="HN9" s="719"/>
      <c r="HO9" s="719"/>
      <c r="HP9" s="719"/>
      <c r="HQ9" s="719"/>
      <c r="HR9" s="719"/>
      <c r="HS9" s="719"/>
      <c r="HT9" s="719"/>
      <c r="HU9" s="719"/>
      <c r="HV9" s="719"/>
      <c r="HW9" s="719"/>
      <c r="HX9" s="719"/>
      <c r="HY9" s="719"/>
      <c r="HZ9" s="719"/>
      <c r="IA9" s="719"/>
      <c r="IB9" s="719"/>
      <c r="IC9" s="719"/>
      <c r="ID9" s="719"/>
      <c r="IE9" s="719"/>
      <c r="IF9" s="719"/>
      <c r="IG9" s="719"/>
      <c r="IH9" s="719"/>
      <c r="II9" s="719"/>
      <c r="IJ9" s="719"/>
      <c r="IK9" s="719"/>
      <c r="IL9" s="719"/>
      <c r="IM9" s="719"/>
      <c r="IN9" s="719"/>
      <c r="IO9" s="719"/>
      <c r="IP9" s="719"/>
      <c r="IQ9" s="719"/>
      <c r="IR9" s="719"/>
      <c r="IS9" s="719"/>
      <c r="IT9" s="719"/>
      <c r="IU9" s="720"/>
      <c r="IV9" s="650" t="s">
        <v>149</v>
      </c>
      <c r="IW9" s="651"/>
      <c r="IX9" s="651"/>
      <c r="IY9" s="651"/>
      <c r="IZ9" s="651"/>
      <c r="JA9" s="651"/>
      <c r="JB9" s="652"/>
      <c r="JC9" s="825" t="s">
        <v>495</v>
      </c>
      <c r="JD9" s="654"/>
      <c r="JE9" s="654"/>
      <c r="JF9" s="655"/>
      <c r="JG9" s="358"/>
      <c r="JH9" s="29"/>
      <c r="JI9" s="29"/>
      <c r="JJ9" s="29"/>
      <c r="JK9" s="29"/>
      <c r="JL9" s="29"/>
      <c r="JM9" s="29"/>
      <c r="JN9" s="29"/>
      <c r="JO9" s="29"/>
      <c r="JP9" s="29"/>
      <c r="JQ9" s="29"/>
      <c r="JR9" s="29"/>
      <c r="JS9" s="29"/>
      <c r="JT9" s="29"/>
      <c r="JU9" s="29"/>
      <c r="JV9" s="359" t="s">
        <v>150</v>
      </c>
      <c r="JW9" s="359"/>
      <c r="JX9" s="359"/>
      <c r="JY9" s="359"/>
      <c r="JZ9" s="359"/>
      <c r="KA9" s="360"/>
      <c r="KB9" s="360"/>
      <c r="KC9" s="360"/>
      <c r="KD9" s="360"/>
      <c r="KE9" s="360"/>
      <c r="KF9" s="360"/>
      <c r="KG9" s="360"/>
      <c r="KH9" s="360"/>
      <c r="KI9" s="360"/>
      <c r="KJ9" s="360"/>
      <c r="KK9" s="360"/>
      <c r="KL9" s="360"/>
      <c r="KM9" s="360"/>
      <c r="KN9" s="360"/>
      <c r="KO9" s="360"/>
      <c r="KP9" s="360"/>
      <c r="KQ9" s="360"/>
      <c r="KR9" s="360"/>
      <c r="KS9" s="360"/>
      <c r="KT9" s="360"/>
      <c r="KU9" s="360"/>
      <c r="KV9" s="360"/>
      <c r="KW9" s="360"/>
      <c r="KX9" s="360"/>
      <c r="KY9" s="360"/>
      <c r="KZ9" s="360"/>
      <c r="LA9" s="360"/>
      <c r="LB9" s="360"/>
      <c r="LC9" s="360"/>
      <c r="LD9" s="360"/>
      <c r="LE9" s="360"/>
      <c r="LF9" s="360"/>
      <c r="LG9" s="360"/>
      <c r="LH9" s="360"/>
      <c r="LI9" s="360"/>
      <c r="LJ9" s="360"/>
      <c r="LK9" s="360"/>
      <c r="LL9" s="360"/>
      <c r="LM9" s="360"/>
      <c r="LN9" s="360"/>
      <c r="LO9" s="361"/>
      <c r="LP9" s="653" t="s">
        <v>28</v>
      </c>
      <c r="LQ9" s="662"/>
      <c r="LR9" s="362"/>
    </row>
    <row r="10" spans="1:353" ht="18.75" customHeight="1">
      <c r="A10" s="621"/>
      <c r="B10" s="622"/>
      <c r="C10" s="626"/>
      <c r="D10" s="629"/>
      <c r="E10" s="30"/>
      <c r="F10" s="632"/>
      <c r="G10" s="634"/>
      <c r="H10" s="637"/>
      <c r="I10" s="637"/>
      <c r="J10" s="678"/>
      <c r="K10" s="681"/>
      <c r="L10" s="688" t="s">
        <v>29</v>
      </c>
      <c r="M10" s="689" t="s">
        <v>30</v>
      </c>
      <c r="N10" s="692" t="s">
        <v>29</v>
      </c>
      <c r="O10" s="693"/>
      <c r="P10" s="637" t="s">
        <v>31</v>
      </c>
      <c r="Q10" s="698" t="s">
        <v>151</v>
      </c>
      <c r="R10" s="701" t="s">
        <v>30</v>
      </c>
      <c r="S10" s="252"/>
      <c r="T10" s="687"/>
      <c r="U10" s="714"/>
      <c r="V10" s="717"/>
      <c r="W10" s="703" t="s">
        <v>152</v>
      </c>
      <c r="X10" s="704"/>
      <c r="Y10" s="704"/>
      <c r="Z10" s="704"/>
      <c r="AA10" s="704"/>
      <c r="AB10" s="704"/>
      <c r="AC10" s="704"/>
      <c r="AD10" s="704"/>
      <c r="AE10" s="704"/>
      <c r="AF10" s="704"/>
      <c r="AG10" s="704"/>
      <c r="AH10" s="704"/>
      <c r="AI10" s="704"/>
      <c r="AJ10" s="704"/>
      <c r="AK10" s="704"/>
      <c r="AL10" s="704"/>
      <c r="AM10" s="704"/>
      <c r="AN10" s="704"/>
      <c r="AO10" s="704"/>
      <c r="AP10" s="704"/>
      <c r="AQ10" s="704"/>
      <c r="AR10" s="704"/>
      <c r="AS10" s="704"/>
      <c r="AT10" s="704"/>
      <c r="AU10" s="704"/>
      <c r="AV10" s="704"/>
      <c r="AW10" s="704"/>
      <c r="AX10" s="704"/>
      <c r="AY10" s="704"/>
      <c r="AZ10" s="704"/>
      <c r="BA10" s="704"/>
      <c r="BB10" s="704"/>
      <c r="BC10" s="704"/>
      <c r="BD10" s="704"/>
      <c r="BE10" s="704"/>
      <c r="BF10" s="704"/>
      <c r="BG10" s="704"/>
      <c r="BH10" s="704"/>
      <c r="BI10" s="704"/>
      <c r="BJ10" s="704"/>
      <c r="BK10" s="704"/>
      <c r="BL10" s="704"/>
      <c r="BM10" s="704"/>
      <c r="BN10" s="704"/>
      <c r="BO10" s="704"/>
      <c r="BP10" s="704"/>
      <c r="BQ10" s="704"/>
      <c r="BR10" s="704"/>
      <c r="BS10" s="704"/>
      <c r="BT10" s="704"/>
      <c r="BU10" s="704"/>
      <c r="BV10" s="704"/>
      <c r="BW10" s="704"/>
      <c r="BX10" s="704"/>
      <c r="BY10" s="704"/>
      <c r="BZ10" s="704"/>
      <c r="CA10" s="704"/>
      <c r="CB10" s="704"/>
      <c r="CC10" s="704"/>
      <c r="CD10" s="704"/>
      <c r="CE10" s="704"/>
      <c r="CF10" s="704"/>
      <c r="CG10" s="704"/>
      <c r="CH10" s="704"/>
      <c r="CI10" s="704"/>
      <c r="CJ10" s="705"/>
      <c r="CK10" s="703" t="s">
        <v>153</v>
      </c>
      <c r="CL10" s="704"/>
      <c r="CM10" s="704"/>
      <c r="CN10" s="704"/>
      <c r="CO10" s="704"/>
      <c r="CP10" s="704"/>
      <c r="CQ10" s="704"/>
      <c r="CR10" s="704"/>
      <c r="CS10" s="704"/>
      <c r="CT10" s="704"/>
      <c r="CU10" s="704"/>
      <c r="CV10" s="704"/>
      <c r="CW10" s="704"/>
      <c r="CX10" s="704"/>
      <c r="CY10" s="704"/>
      <c r="CZ10" s="704"/>
      <c r="DA10" s="704"/>
      <c r="DB10" s="704"/>
      <c r="DC10" s="704"/>
      <c r="DD10" s="704"/>
      <c r="DE10" s="704"/>
      <c r="DF10" s="704"/>
      <c r="DG10" s="704"/>
      <c r="DH10" s="704"/>
      <c r="DI10" s="704"/>
      <c r="DJ10" s="704"/>
      <c r="DK10" s="704"/>
      <c r="DL10" s="704"/>
      <c r="DM10" s="704"/>
      <c r="DN10" s="704"/>
      <c r="DO10" s="704"/>
      <c r="DP10" s="704"/>
      <c r="DQ10" s="704"/>
      <c r="DR10" s="704"/>
      <c r="DS10" s="704"/>
      <c r="DT10" s="704"/>
      <c r="DU10" s="704"/>
      <c r="DV10" s="704"/>
      <c r="DW10" s="704"/>
      <c r="DX10" s="704"/>
      <c r="DY10" s="704"/>
      <c r="DZ10" s="704"/>
      <c r="EA10" s="704"/>
      <c r="EB10" s="704"/>
      <c r="EC10" s="704"/>
      <c r="ED10" s="704"/>
      <c r="EE10" s="704"/>
      <c r="EF10" s="704"/>
      <c r="EG10" s="704"/>
      <c r="EH10" s="704"/>
      <c r="EI10" s="704"/>
      <c r="EJ10" s="704"/>
      <c r="EK10" s="704"/>
      <c r="EL10" s="704"/>
      <c r="EM10" s="704"/>
      <c r="EN10" s="704"/>
      <c r="EO10" s="704"/>
      <c r="EP10" s="705"/>
      <c r="EQ10" s="667" t="s">
        <v>154</v>
      </c>
      <c r="ER10" s="669"/>
      <c r="ES10" s="669"/>
      <c r="ET10" s="669"/>
      <c r="EU10" s="669"/>
      <c r="EV10" s="669"/>
      <c r="EW10" s="669"/>
      <c r="EX10" s="669"/>
      <c r="EY10" s="669"/>
      <c r="EZ10" s="669"/>
      <c r="FA10" s="669"/>
      <c r="FB10" s="669"/>
      <c r="FC10" s="669"/>
      <c r="FD10" s="669"/>
      <c r="FE10" s="669"/>
      <c r="FF10" s="669"/>
      <c r="FG10" s="669"/>
      <c r="FH10" s="669"/>
      <c r="FI10" s="669"/>
      <c r="FJ10" s="669"/>
      <c r="FK10" s="669"/>
      <c r="FL10" s="669"/>
      <c r="FM10" s="669"/>
      <c r="FN10" s="669"/>
      <c r="FO10" s="669"/>
      <c r="FP10" s="669"/>
      <c r="FQ10" s="669"/>
      <c r="FR10" s="669"/>
      <c r="FS10" s="669"/>
      <c r="FT10" s="669"/>
      <c r="FU10" s="669"/>
      <c r="FV10" s="669"/>
      <c r="FW10" s="669"/>
      <c r="FX10" s="669"/>
      <c r="FY10" s="669"/>
      <c r="FZ10" s="669"/>
      <c r="GA10" s="669"/>
      <c r="GB10" s="669"/>
      <c r="GC10" s="670"/>
      <c r="GD10" s="706" t="s">
        <v>155</v>
      </c>
      <c r="GE10" s="707"/>
      <c r="GF10" s="707"/>
      <c r="GG10" s="707"/>
      <c r="GH10" s="707"/>
      <c r="GI10" s="707"/>
      <c r="GJ10" s="707"/>
      <c r="GK10" s="707"/>
      <c r="GL10" s="707"/>
      <c r="GM10" s="707"/>
      <c r="GN10" s="707"/>
      <c r="GO10" s="707"/>
      <c r="GP10" s="707"/>
      <c r="GQ10" s="707"/>
      <c r="GR10" s="707"/>
      <c r="GS10" s="707"/>
      <c r="GT10" s="707"/>
      <c r="GU10" s="707"/>
      <c r="GV10" s="707"/>
      <c r="GW10" s="707"/>
      <c r="GX10" s="707"/>
      <c r="GY10" s="707"/>
      <c r="GZ10" s="707"/>
      <c r="HA10" s="707"/>
      <c r="HB10" s="708"/>
      <c r="HC10" s="667" t="s">
        <v>156</v>
      </c>
      <c r="HD10" s="668"/>
      <c r="HE10" s="668"/>
      <c r="HF10" s="668"/>
      <c r="HG10" s="668"/>
      <c r="HH10" s="668"/>
      <c r="HI10" s="668"/>
      <c r="HJ10" s="31"/>
      <c r="HK10" s="667" t="s">
        <v>157</v>
      </c>
      <c r="HL10" s="669"/>
      <c r="HM10" s="669"/>
      <c r="HN10" s="669"/>
      <c r="HO10" s="669"/>
      <c r="HP10" s="669"/>
      <c r="HQ10" s="669"/>
      <c r="HR10" s="669"/>
      <c r="HS10" s="669"/>
      <c r="HT10" s="669"/>
      <c r="HU10" s="669"/>
      <c r="HV10" s="669"/>
      <c r="HW10" s="669"/>
      <c r="HX10" s="669"/>
      <c r="HY10" s="669"/>
      <c r="HZ10" s="669"/>
      <c r="IA10" s="669"/>
      <c r="IB10" s="669"/>
      <c r="IC10" s="669"/>
      <c r="ID10" s="669"/>
      <c r="IE10" s="669"/>
      <c r="IF10" s="669"/>
      <c r="IG10" s="669"/>
      <c r="IH10" s="669"/>
      <c r="II10" s="669"/>
      <c r="IJ10" s="669"/>
      <c r="IK10" s="669"/>
      <c r="IL10" s="669"/>
      <c r="IM10" s="669"/>
      <c r="IN10" s="669"/>
      <c r="IO10" s="670"/>
      <c r="IP10" s="671" t="s">
        <v>158</v>
      </c>
      <c r="IQ10" s="672"/>
      <c r="IR10" s="672"/>
      <c r="IS10" s="672"/>
      <c r="IT10" s="672"/>
      <c r="IU10" s="673"/>
      <c r="IV10" s="671" t="s">
        <v>159</v>
      </c>
      <c r="IW10" s="672"/>
      <c r="IX10" s="672"/>
      <c r="IY10" s="672"/>
      <c r="IZ10" s="672"/>
      <c r="JA10" s="672"/>
      <c r="JB10" s="673"/>
      <c r="JC10" s="656"/>
      <c r="JD10" s="657"/>
      <c r="JE10" s="657"/>
      <c r="JF10" s="658"/>
      <c r="JG10" s="706" t="s">
        <v>160</v>
      </c>
      <c r="JH10" s="738"/>
      <c r="JI10" s="738"/>
      <c r="JJ10" s="738"/>
      <c r="JK10" s="738"/>
      <c r="JL10" s="738"/>
      <c r="JM10" s="738"/>
      <c r="JN10" s="738"/>
      <c r="JO10" s="738"/>
      <c r="JP10" s="738"/>
      <c r="JQ10" s="738"/>
      <c r="JR10" s="738"/>
      <c r="JS10" s="738"/>
      <c r="JT10" s="738"/>
      <c r="JU10" s="739"/>
      <c r="JV10" s="740" t="s">
        <v>161</v>
      </c>
      <c r="JW10" s="741"/>
      <c r="JX10" s="741"/>
      <c r="JY10" s="741"/>
      <c r="JZ10" s="741"/>
      <c r="KA10" s="741"/>
      <c r="KB10" s="741"/>
      <c r="KC10" s="741"/>
      <c r="KD10" s="741"/>
      <c r="KE10" s="741"/>
      <c r="KF10" s="741"/>
      <c r="KG10" s="741"/>
      <c r="KH10" s="742" t="s">
        <v>162</v>
      </c>
      <c r="KI10" s="743"/>
      <c r="KJ10" s="743"/>
      <c r="KK10" s="743"/>
      <c r="KL10" s="743"/>
      <c r="KM10" s="743"/>
      <c r="KN10" s="743"/>
      <c r="KO10" s="743"/>
      <c r="KP10" s="743"/>
      <c r="KQ10" s="743"/>
      <c r="KR10" s="743"/>
      <c r="KS10" s="743"/>
      <c r="KT10" s="744" t="s">
        <v>163</v>
      </c>
      <c r="KU10" s="745"/>
      <c r="KV10" s="745"/>
      <c r="KW10" s="745"/>
      <c r="KX10" s="745"/>
      <c r="KY10" s="746"/>
      <c r="KZ10" s="742" t="s">
        <v>164</v>
      </c>
      <c r="LA10" s="747"/>
      <c r="LB10" s="748"/>
      <c r="LC10" s="742" t="s">
        <v>165</v>
      </c>
      <c r="LD10" s="747"/>
      <c r="LE10" s="747"/>
      <c r="LF10" s="747"/>
      <c r="LG10" s="747"/>
      <c r="LH10" s="747"/>
      <c r="LI10" s="747"/>
      <c r="LJ10" s="747"/>
      <c r="LK10" s="748"/>
      <c r="LL10" s="721" t="s">
        <v>42</v>
      </c>
      <c r="LM10" s="722"/>
      <c r="LN10" s="726" t="s">
        <v>33</v>
      </c>
      <c r="LO10" s="727"/>
      <c r="LP10" s="663"/>
      <c r="LQ10" s="664"/>
      <c r="LR10" s="362"/>
    </row>
    <row r="11" spans="1:353" ht="18.75" customHeight="1">
      <c r="A11" s="621"/>
      <c r="B11" s="622"/>
      <c r="C11" s="626"/>
      <c r="D11" s="629"/>
      <c r="E11" s="30"/>
      <c r="F11" s="632"/>
      <c r="G11" s="634"/>
      <c r="H11" s="637"/>
      <c r="I11" s="637"/>
      <c r="J11" s="678"/>
      <c r="K11" s="681"/>
      <c r="L11" s="629"/>
      <c r="M11" s="690"/>
      <c r="N11" s="694"/>
      <c r="O11" s="695"/>
      <c r="P11" s="637"/>
      <c r="Q11" s="699"/>
      <c r="R11" s="701"/>
      <c r="S11" s="252" t="s">
        <v>34</v>
      </c>
      <c r="T11" s="732" t="s">
        <v>35</v>
      </c>
      <c r="U11" s="714"/>
      <c r="V11" s="717" t="s">
        <v>36</v>
      </c>
      <c r="W11" s="709" t="s">
        <v>166</v>
      </c>
      <c r="X11" s="668"/>
      <c r="Y11" s="668"/>
      <c r="Z11" s="668"/>
      <c r="AA11" s="668"/>
      <c r="AB11" s="668"/>
      <c r="AC11" s="668"/>
      <c r="AD11" s="668"/>
      <c r="AE11" s="735" t="s">
        <v>167</v>
      </c>
      <c r="AF11" s="709" t="s">
        <v>168</v>
      </c>
      <c r="AG11" s="668"/>
      <c r="AH11" s="668"/>
      <c r="AI11" s="668"/>
      <c r="AJ11" s="668"/>
      <c r="AK11" s="668"/>
      <c r="AL11" s="668"/>
      <c r="AM11" s="710" t="s">
        <v>169</v>
      </c>
      <c r="AN11" s="709" t="s">
        <v>170</v>
      </c>
      <c r="AO11" s="668"/>
      <c r="AP11" s="668"/>
      <c r="AQ11" s="668"/>
      <c r="AR11" s="668"/>
      <c r="AS11" s="668"/>
      <c r="AT11" s="668"/>
      <c r="AU11" s="710" t="s">
        <v>171</v>
      </c>
      <c r="AV11" s="709" t="s">
        <v>172</v>
      </c>
      <c r="AW11" s="668"/>
      <c r="AX11" s="668"/>
      <c r="AY11" s="668"/>
      <c r="AZ11" s="668"/>
      <c r="BA11" s="668"/>
      <c r="BB11" s="668"/>
      <c r="BC11" s="668"/>
      <c r="BD11" s="710" t="s">
        <v>173</v>
      </c>
      <c r="BE11" s="709" t="s">
        <v>174</v>
      </c>
      <c r="BF11" s="668"/>
      <c r="BG11" s="668"/>
      <c r="BH11" s="668"/>
      <c r="BI11" s="668"/>
      <c r="BJ11" s="668"/>
      <c r="BK11" s="668"/>
      <c r="BL11" s="710" t="s">
        <v>175</v>
      </c>
      <c r="BM11" s="709" t="s">
        <v>176</v>
      </c>
      <c r="BN11" s="668"/>
      <c r="BO11" s="668"/>
      <c r="BP11" s="668"/>
      <c r="BQ11" s="668"/>
      <c r="BR11" s="668"/>
      <c r="BS11" s="668"/>
      <c r="BT11" s="710" t="s">
        <v>177</v>
      </c>
      <c r="BU11" s="709" t="s">
        <v>178</v>
      </c>
      <c r="BV11" s="668"/>
      <c r="BW11" s="668"/>
      <c r="BX11" s="668"/>
      <c r="BY11" s="668"/>
      <c r="BZ11" s="668"/>
      <c r="CA11" s="668"/>
      <c r="CB11" s="710" t="s">
        <v>179</v>
      </c>
      <c r="CC11" s="709" t="s">
        <v>180</v>
      </c>
      <c r="CD11" s="668"/>
      <c r="CE11" s="668"/>
      <c r="CF11" s="668"/>
      <c r="CG11" s="668"/>
      <c r="CH11" s="668"/>
      <c r="CI11" s="668"/>
      <c r="CJ11" s="710" t="s">
        <v>181</v>
      </c>
      <c r="CK11" s="709" t="s">
        <v>166</v>
      </c>
      <c r="CL11" s="668"/>
      <c r="CM11" s="668"/>
      <c r="CN11" s="668"/>
      <c r="CO11" s="668"/>
      <c r="CP11" s="668"/>
      <c r="CQ11" s="668"/>
      <c r="CR11" s="668"/>
      <c r="CS11" s="735" t="s">
        <v>167</v>
      </c>
      <c r="CT11" s="709" t="s">
        <v>168</v>
      </c>
      <c r="CU11" s="668"/>
      <c r="CV11" s="668"/>
      <c r="CW11" s="668"/>
      <c r="CX11" s="668"/>
      <c r="CY11" s="668"/>
      <c r="CZ11" s="668"/>
      <c r="DA11" s="710" t="s">
        <v>169</v>
      </c>
      <c r="DB11" s="709" t="s">
        <v>170</v>
      </c>
      <c r="DC11" s="668"/>
      <c r="DD11" s="668"/>
      <c r="DE11" s="668"/>
      <c r="DF11" s="668"/>
      <c r="DG11" s="668"/>
      <c r="DH11" s="668"/>
      <c r="DI11" s="710" t="s">
        <v>182</v>
      </c>
      <c r="DJ11" s="709" t="s">
        <v>172</v>
      </c>
      <c r="DK11" s="668"/>
      <c r="DL11" s="668"/>
      <c r="DM11" s="668"/>
      <c r="DN11" s="668"/>
      <c r="DO11" s="668"/>
      <c r="DP11" s="668"/>
      <c r="DQ11" s="668"/>
      <c r="DR11" s="710" t="s">
        <v>173</v>
      </c>
      <c r="DS11" s="709" t="s">
        <v>174</v>
      </c>
      <c r="DT11" s="668"/>
      <c r="DU11" s="668"/>
      <c r="DV11" s="668"/>
      <c r="DW11" s="668"/>
      <c r="DX11" s="668"/>
      <c r="DY11" s="668"/>
      <c r="DZ11" s="710" t="s">
        <v>175</v>
      </c>
      <c r="EA11" s="709" t="s">
        <v>176</v>
      </c>
      <c r="EB11" s="668"/>
      <c r="EC11" s="668"/>
      <c r="ED11" s="668"/>
      <c r="EE11" s="668"/>
      <c r="EF11" s="668"/>
      <c r="EG11" s="668"/>
      <c r="EH11" s="710" t="s">
        <v>183</v>
      </c>
      <c r="EI11" s="709" t="s">
        <v>184</v>
      </c>
      <c r="EJ11" s="668"/>
      <c r="EK11" s="668"/>
      <c r="EL11" s="668"/>
      <c r="EM11" s="668"/>
      <c r="EN11" s="668"/>
      <c r="EO11" s="668"/>
      <c r="EP11" s="710" t="s">
        <v>185</v>
      </c>
      <c r="EQ11" s="759" t="s">
        <v>186</v>
      </c>
      <c r="ER11" s="738"/>
      <c r="ES11" s="738"/>
      <c r="ET11" s="738"/>
      <c r="EU11" s="738"/>
      <c r="EV11" s="738"/>
      <c r="EW11" s="738"/>
      <c r="EX11" s="760" t="s">
        <v>66</v>
      </c>
      <c r="EY11" s="759" t="s">
        <v>187</v>
      </c>
      <c r="EZ11" s="738"/>
      <c r="FA11" s="738"/>
      <c r="FB11" s="738"/>
      <c r="FC11" s="738"/>
      <c r="FD11" s="738"/>
      <c r="FE11" s="738"/>
      <c r="FF11" s="760" t="s">
        <v>67</v>
      </c>
      <c r="FG11" s="759" t="s">
        <v>188</v>
      </c>
      <c r="FH11" s="738"/>
      <c r="FI11" s="738"/>
      <c r="FJ11" s="738"/>
      <c r="FK11" s="738"/>
      <c r="FL11" s="738"/>
      <c r="FM11" s="738"/>
      <c r="FN11" s="760" t="s">
        <v>68</v>
      </c>
      <c r="FO11" s="759" t="s">
        <v>189</v>
      </c>
      <c r="FP11" s="738"/>
      <c r="FQ11" s="738"/>
      <c r="FR11" s="738"/>
      <c r="FS11" s="738"/>
      <c r="FT11" s="738"/>
      <c r="FU11" s="738"/>
      <c r="FV11" s="760" t="s">
        <v>69</v>
      </c>
      <c r="FW11" s="764" t="s">
        <v>32</v>
      </c>
      <c r="FX11" s="738"/>
      <c r="FY11" s="738"/>
      <c r="FZ11" s="738"/>
      <c r="GA11" s="738"/>
      <c r="GB11" s="765"/>
      <c r="GC11" s="760" t="s">
        <v>70</v>
      </c>
      <c r="GD11" s="769" t="s">
        <v>190</v>
      </c>
      <c r="GE11" s="770"/>
      <c r="GF11" s="770"/>
      <c r="GG11" s="770"/>
      <c r="GH11" s="770"/>
      <c r="GI11" s="770"/>
      <c r="GJ11" s="770"/>
      <c r="GK11" s="771"/>
      <c r="GL11" s="735" t="s">
        <v>191</v>
      </c>
      <c r="GM11" s="769" t="s">
        <v>192</v>
      </c>
      <c r="GN11" s="770"/>
      <c r="GO11" s="770"/>
      <c r="GP11" s="770"/>
      <c r="GQ11" s="770"/>
      <c r="GR11" s="770"/>
      <c r="GS11" s="771"/>
      <c r="GT11" s="735" t="s">
        <v>193</v>
      </c>
      <c r="GU11" s="769" t="s">
        <v>194</v>
      </c>
      <c r="GV11" s="770"/>
      <c r="GW11" s="770"/>
      <c r="GX11" s="770"/>
      <c r="GY11" s="770"/>
      <c r="GZ11" s="770"/>
      <c r="HA11" s="771"/>
      <c r="HB11" s="735" t="s">
        <v>193</v>
      </c>
      <c r="HC11" s="659"/>
      <c r="HD11" s="660"/>
      <c r="HE11" s="660"/>
      <c r="HF11" s="660"/>
      <c r="HG11" s="660"/>
      <c r="HH11" s="660"/>
      <c r="HI11" s="660"/>
      <c r="HJ11" s="760" t="s">
        <v>71</v>
      </c>
      <c r="HK11" s="759" t="s">
        <v>195</v>
      </c>
      <c r="HL11" s="738"/>
      <c r="HM11" s="738"/>
      <c r="HN11" s="738"/>
      <c r="HO11" s="738"/>
      <c r="HP11" s="738"/>
      <c r="HQ11" s="765"/>
      <c r="HR11" s="760" t="s">
        <v>72</v>
      </c>
      <c r="HS11" s="772" t="s">
        <v>196</v>
      </c>
      <c r="HT11" s="738"/>
      <c r="HU11" s="738"/>
      <c r="HV11" s="738"/>
      <c r="HW11" s="738"/>
      <c r="HX11" s="738"/>
      <c r="HY11" s="738"/>
      <c r="HZ11" s="760" t="s">
        <v>73</v>
      </c>
      <c r="IA11" s="759" t="s">
        <v>197</v>
      </c>
      <c r="IB11" s="738"/>
      <c r="IC11" s="738"/>
      <c r="ID11" s="738"/>
      <c r="IE11" s="738"/>
      <c r="IF11" s="738"/>
      <c r="IG11" s="738"/>
      <c r="IH11" s="760" t="s">
        <v>74</v>
      </c>
      <c r="II11" s="769" t="s">
        <v>198</v>
      </c>
      <c r="IJ11" s="770"/>
      <c r="IK11" s="770"/>
      <c r="IL11" s="770"/>
      <c r="IM11" s="770"/>
      <c r="IN11" s="771"/>
      <c r="IO11" s="735" t="s">
        <v>199</v>
      </c>
      <c r="IP11" s="674"/>
      <c r="IQ11" s="675"/>
      <c r="IR11" s="675"/>
      <c r="IS11" s="675"/>
      <c r="IT11" s="675"/>
      <c r="IU11" s="676"/>
      <c r="IV11" s="674"/>
      <c r="IW11" s="675"/>
      <c r="IX11" s="675"/>
      <c r="IY11" s="675"/>
      <c r="IZ11" s="675"/>
      <c r="JA11" s="675"/>
      <c r="JB11" s="676"/>
      <c r="JC11" s="659"/>
      <c r="JD11" s="660"/>
      <c r="JE11" s="660"/>
      <c r="JF11" s="661"/>
      <c r="JG11" s="776" t="s">
        <v>200</v>
      </c>
      <c r="JH11" s="777"/>
      <c r="JI11" s="735" t="s">
        <v>201</v>
      </c>
      <c r="JJ11" s="776" t="s">
        <v>202</v>
      </c>
      <c r="JK11" s="777"/>
      <c r="JL11" s="735" t="s">
        <v>203</v>
      </c>
      <c r="JM11" s="776" t="s">
        <v>204</v>
      </c>
      <c r="JN11" s="777"/>
      <c r="JO11" s="735" t="s">
        <v>205</v>
      </c>
      <c r="JP11" s="776" t="s">
        <v>206</v>
      </c>
      <c r="JQ11" s="777"/>
      <c r="JR11" s="735" t="s">
        <v>207</v>
      </c>
      <c r="JS11" s="721" t="s">
        <v>37</v>
      </c>
      <c r="JT11" s="722"/>
      <c r="JU11" s="735" t="s">
        <v>208</v>
      </c>
      <c r="JV11" s="776" t="s">
        <v>200</v>
      </c>
      <c r="JW11" s="777"/>
      <c r="JX11" s="735" t="s">
        <v>201</v>
      </c>
      <c r="JY11" s="776" t="s">
        <v>202</v>
      </c>
      <c r="JZ11" s="777"/>
      <c r="KA11" s="735" t="s">
        <v>203</v>
      </c>
      <c r="KB11" s="776" t="s">
        <v>204</v>
      </c>
      <c r="KC11" s="777"/>
      <c r="KD11" s="735" t="s">
        <v>205</v>
      </c>
      <c r="KE11" s="776" t="s">
        <v>206</v>
      </c>
      <c r="KF11" s="777"/>
      <c r="KG11" s="735" t="s">
        <v>207</v>
      </c>
      <c r="KH11" s="779" t="s">
        <v>209</v>
      </c>
      <c r="KI11" s="722"/>
      <c r="KJ11" s="735" t="s">
        <v>210</v>
      </c>
      <c r="KK11" s="779" t="s">
        <v>211</v>
      </c>
      <c r="KL11" s="722"/>
      <c r="KM11" s="735" t="s">
        <v>212</v>
      </c>
      <c r="KN11" s="776" t="s">
        <v>213</v>
      </c>
      <c r="KO11" s="722"/>
      <c r="KP11" s="735" t="s">
        <v>214</v>
      </c>
      <c r="KQ11" s="779" t="s">
        <v>215</v>
      </c>
      <c r="KR11" s="722"/>
      <c r="KS11" s="735" t="s">
        <v>214</v>
      </c>
      <c r="KT11" s="783" t="s">
        <v>216</v>
      </c>
      <c r="KU11" s="722"/>
      <c r="KV11" s="735" t="s">
        <v>217</v>
      </c>
      <c r="KW11" s="783" t="s">
        <v>218</v>
      </c>
      <c r="KX11" s="722"/>
      <c r="KY11" s="735" t="s">
        <v>219</v>
      </c>
      <c r="KZ11" s="777" t="s">
        <v>38</v>
      </c>
      <c r="LA11" s="722"/>
      <c r="LB11" s="760" t="s">
        <v>75</v>
      </c>
      <c r="LC11" s="721" t="s">
        <v>39</v>
      </c>
      <c r="LD11" s="722"/>
      <c r="LE11" s="760" t="s">
        <v>76</v>
      </c>
      <c r="LF11" s="777" t="s">
        <v>40</v>
      </c>
      <c r="LG11" s="722"/>
      <c r="LH11" s="760" t="s">
        <v>77</v>
      </c>
      <c r="LI11" s="721" t="s">
        <v>41</v>
      </c>
      <c r="LJ11" s="722"/>
      <c r="LK11" s="760" t="s">
        <v>78</v>
      </c>
      <c r="LL11" s="663"/>
      <c r="LM11" s="723"/>
      <c r="LN11" s="728"/>
      <c r="LO11" s="729"/>
      <c r="LP11" s="663"/>
      <c r="LQ11" s="664"/>
      <c r="LR11" s="362"/>
    </row>
    <row r="12" spans="1:353" ht="18.75" customHeight="1">
      <c r="A12" s="621"/>
      <c r="B12" s="622"/>
      <c r="C12" s="626"/>
      <c r="D12" s="629"/>
      <c r="E12" s="30"/>
      <c r="F12" s="632"/>
      <c r="G12" s="634"/>
      <c r="H12" s="637"/>
      <c r="I12" s="637"/>
      <c r="J12" s="679"/>
      <c r="K12" s="682"/>
      <c r="L12" s="629"/>
      <c r="M12" s="690"/>
      <c r="N12" s="694"/>
      <c r="O12" s="695"/>
      <c r="P12" s="637"/>
      <c r="Q12" s="699"/>
      <c r="R12" s="701"/>
      <c r="S12" s="252"/>
      <c r="T12" s="733"/>
      <c r="U12" s="714"/>
      <c r="V12" s="717"/>
      <c r="W12" s="688" t="s">
        <v>43</v>
      </c>
      <c r="X12" s="754" t="s">
        <v>44</v>
      </c>
      <c r="Y12" s="749" t="s">
        <v>45</v>
      </c>
      <c r="Z12" s="749" t="s">
        <v>2</v>
      </c>
      <c r="AA12" s="270" t="s">
        <v>46</v>
      </c>
      <c r="AB12" s="753" t="s">
        <v>47</v>
      </c>
      <c r="AC12" s="738"/>
      <c r="AD12" s="738"/>
      <c r="AE12" s="736"/>
      <c r="AF12" s="721" t="s">
        <v>43</v>
      </c>
      <c r="AG12" s="749" t="s">
        <v>45</v>
      </c>
      <c r="AH12" s="749" t="s">
        <v>2</v>
      </c>
      <c r="AI12" s="364" t="s">
        <v>46</v>
      </c>
      <c r="AJ12" s="752" t="s">
        <v>47</v>
      </c>
      <c r="AK12" s="752"/>
      <c r="AL12" s="753"/>
      <c r="AM12" s="711"/>
      <c r="AN12" s="721" t="s">
        <v>43</v>
      </c>
      <c r="AO12" s="749" t="s">
        <v>45</v>
      </c>
      <c r="AP12" s="749" t="s">
        <v>2</v>
      </c>
      <c r="AQ12" s="364" t="s">
        <v>46</v>
      </c>
      <c r="AR12" s="752" t="s">
        <v>47</v>
      </c>
      <c r="AS12" s="752"/>
      <c r="AT12" s="753"/>
      <c r="AU12" s="711"/>
      <c r="AV12" s="721" t="s">
        <v>43</v>
      </c>
      <c r="AW12" s="757" t="s">
        <v>44</v>
      </c>
      <c r="AX12" s="749" t="s">
        <v>45</v>
      </c>
      <c r="AY12" s="749" t="s">
        <v>2</v>
      </c>
      <c r="AZ12" s="364" t="s">
        <v>46</v>
      </c>
      <c r="BA12" s="752" t="s">
        <v>47</v>
      </c>
      <c r="BB12" s="752"/>
      <c r="BC12" s="753"/>
      <c r="BD12" s="711"/>
      <c r="BE12" s="721" t="s">
        <v>43</v>
      </c>
      <c r="BF12" s="749" t="s">
        <v>45</v>
      </c>
      <c r="BG12" s="749" t="s">
        <v>2</v>
      </c>
      <c r="BH12" s="364" t="s">
        <v>46</v>
      </c>
      <c r="BI12" s="752" t="s">
        <v>47</v>
      </c>
      <c r="BJ12" s="752"/>
      <c r="BK12" s="753"/>
      <c r="BL12" s="711"/>
      <c r="BM12" s="721" t="s">
        <v>43</v>
      </c>
      <c r="BN12" s="749" t="s">
        <v>45</v>
      </c>
      <c r="BO12" s="749" t="s">
        <v>2</v>
      </c>
      <c r="BP12" s="364" t="s">
        <v>46</v>
      </c>
      <c r="BQ12" s="752" t="s">
        <v>47</v>
      </c>
      <c r="BR12" s="752"/>
      <c r="BS12" s="753"/>
      <c r="BT12" s="711"/>
      <c r="BU12" s="721" t="s">
        <v>43</v>
      </c>
      <c r="BV12" s="749" t="s">
        <v>45</v>
      </c>
      <c r="BW12" s="749" t="s">
        <v>2</v>
      </c>
      <c r="BX12" s="364" t="s">
        <v>46</v>
      </c>
      <c r="BY12" s="752" t="s">
        <v>47</v>
      </c>
      <c r="BZ12" s="752"/>
      <c r="CA12" s="753"/>
      <c r="CB12" s="711"/>
      <c r="CC12" s="721" t="s">
        <v>43</v>
      </c>
      <c r="CD12" s="749" t="s">
        <v>45</v>
      </c>
      <c r="CE12" s="749" t="s">
        <v>2</v>
      </c>
      <c r="CF12" s="364" t="s">
        <v>46</v>
      </c>
      <c r="CG12" s="752" t="s">
        <v>47</v>
      </c>
      <c r="CH12" s="752"/>
      <c r="CI12" s="753"/>
      <c r="CJ12" s="711"/>
      <c r="CK12" s="688" t="s">
        <v>43</v>
      </c>
      <c r="CL12" s="754" t="s">
        <v>44</v>
      </c>
      <c r="CM12" s="749" t="s">
        <v>45</v>
      </c>
      <c r="CN12" s="749" t="s">
        <v>2</v>
      </c>
      <c r="CO12" s="270" t="s">
        <v>46</v>
      </c>
      <c r="CP12" s="753" t="s">
        <v>47</v>
      </c>
      <c r="CQ12" s="738"/>
      <c r="CR12" s="738"/>
      <c r="CS12" s="736"/>
      <c r="CT12" s="721" t="s">
        <v>43</v>
      </c>
      <c r="CU12" s="749" t="s">
        <v>45</v>
      </c>
      <c r="CV12" s="749" t="s">
        <v>2</v>
      </c>
      <c r="CW12" s="364" t="s">
        <v>46</v>
      </c>
      <c r="CX12" s="752" t="s">
        <v>47</v>
      </c>
      <c r="CY12" s="752"/>
      <c r="CZ12" s="753"/>
      <c r="DA12" s="711"/>
      <c r="DB12" s="721" t="s">
        <v>43</v>
      </c>
      <c r="DC12" s="749" t="s">
        <v>45</v>
      </c>
      <c r="DD12" s="749" t="s">
        <v>2</v>
      </c>
      <c r="DE12" s="364" t="s">
        <v>46</v>
      </c>
      <c r="DF12" s="756" t="s">
        <v>220</v>
      </c>
      <c r="DG12" s="752"/>
      <c r="DH12" s="753"/>
      <c r="DI12" s="711"/>
      <c r="DJ12" s="721" t="s">
        <v>43</v>
      </c>
      <c r="DK12" s="757" t="s">
        <v>44</v>
      </c>
      <c r="DL12" s="749" t="s">
        <v>45</v>
      </c>
      <c r="DM12" s="749" t="s">
        <v>2</v>
      </c>
      <c r="DN12" s="364" t="s">
        <v>46</v>
      </c>
      <c r="DO12" s="752" t="s">
        <v>47</v>
      </c>
      <c r="DP12" s="752"/>
      <c r="DQ12" s="753"/>
      <c r="DR12" s="711"/>
      <c r="DS12" s="721" t="s">
        <v>43</v>
      </c>
      <c r="DT12" s="749" t="s">
        <v>45</v>
      </c>
      <c r="DU12" s="749" t="s">
        <v>2</v>
      </c>
      <c r="DV12" s="364" t="s">
        <v>46</v>
      </c>
      <c r="DW12" s="752" t="s">
        <v>47</v>
      </c>
      <c r="DX12" s="752"/>
      <c r="DY12" s="753"/>
      <c r="DZ12" s="711"/>
      <c r="EA12" s="721" t="s">
        <v>43</v>
      </c>
      <c r="EB12" s="749" t="s">
        <v>45</v>
      </c>
      <c r="EC12" s="749" t="s">
        <v>2</v>
      </c>
      <c r="ED12" s="364" t="s">
        <v>46</v>
      </c>
      <c r="EE12" s="752" t="s">
        <v>47</v>
      </c>
      <c r="EF12" s="752"/>
      <c r="EG12" s="753"/>
      <c r="EH12" s="711"/>
      <c r="EI12" s="721" t="s">
        <v>43</v>
      </c>
      <c r="EJ12" s="749" t="s">
        <v>45</v>
      </c>
      <c r="EK12" s="749" t="s">
        <v>2</v>
      </c>
      <c r="EL12" s="364" t="s">
        <v>46</v>
      </c>
      <c r="EM12" s="752" t="s">
        <v>47</v>
      </c>
      <c r="EN12" s="752"/>
      <c r="EO12" s="753"/>
      <c r="EP12" s="711"/>
      <c r="EQ12" s="688" t="s">
        <v>49</v>
      </c>
      <c r="ER12" s="749" t="s">
        <v>45</v>
      </c>
      <c r="ES12" s="761" t="s">
        <v>2</v>
      </c>
      <c r="ET12" s="251" t="s">
        <v>48</v>
      </c>
      <c r="EU12" s="763" t="s">
        <v>47</v>
      </c>
      <c r="EV12" s="668"/>
      <c r="EW12" s="668"/>
      <c r="EX12" s="736"/>
      <c r="EY12" s="721" t="s">
        <v>49</v>
      </c>
      <c r="EZ12" s="749" t="s">
        <v>45</v>
      </c>
      <c r="FA12" s="761" t="s">
        <v>2</v>
      </c>
      <c r="FB12" s="251" t="s">
        <v>48</v>
      </c>
      <c r="FC12" s="763" t="s">
        <v>47</v>
      </c>
      <c r="FD12" s="668"/>
      <c r="FE12" s="668"/>
      <c r="FF12" s="736"/>
      <c r="FG12" s="688" t="s">
        <v>49</v>
      </c>
      <c r="FH12" s="749" t="s">
        <v>45</v>
      </c>
      <c r="FI12" s="761" t="s">
        <v>2</v>
      </c>
      <c r="FJ12" s="251" t="s">
        <v>48</v>
      </c>
      <c r="FK12" s="763" t="s">
        <v>47</v>
      </c>
      <c r="FL12" s="668"/>
      <c r="FM12" s="668"/>
      <c r="FN12" s="736"/>
      <c r="FO12" s="721" t="s">
        <v>49</v>
      </c>
      <c r="FP12" s="749" t="s">
        <v>45</v>
      </c>
      <c r="FQ12" s="761" t="s">
        <v>2</v>
      </c>
      <c r="FR12" s="251" t="s">
        <v>48</v>
      </c>
      <c r="FS12" s="763" t="s">
        <v>47</v>
      </c>
      <c r="FT12" s="668"/>
      <c r="FU12" s="668"/>
      <c r="FV12" s="736"/>
      <c r="FW12" s="766" t="s">
        <v>45</v>
      </c>
      <c r="FX12" s="761" t="s">
        <v>2</v>
      </c>
      <c r="FY12" s="248" t="s">
        <v>46</v>
      </c>
      <c r="FZ12" s="763" t="s">
        <v>47</v>
      </c>
      <c r="GA12" s="668"/>
      <c r="GB12" s="668"/>
      <c r="GC12" s="736"/>
      <c r="GD12" s="721" t="s">
        <v>49</v>
      </c>
      <c r="GE12" s="757" t="s">
        <v>44</v>
      </c>
      <c r="GF12" s="749" t="s">
        <v>45</v>
      </c>
      <c r="GG12" s="761" t="s">
        <v>2</v>
      </c>
      <c r="GH12" s="269" t="s">
        <v>46</v>
      </c>
      <c r="GI12" s="763" t="s">
        <v>47</v>
      </c>
      <c r="GJ12" s="668"/>
      <c r="GK12" s="668"/>
      <c r="GL12" s="736"/>
      <c r="GM12" s="721" t="s">
        <v>49</v>
      </c>
      <c r="GN12" s="749" t="s">
        <v>45</v>
      </c>
      <c r="GO12" s="761" t="s">
        <v>2</v>
      </c>
      <c r="GP12" s="269" t="s">
        <v>46</v>
      </c>
      <c r="GQ12" s="763" t="s">
        <v>47</v>
      </c>
      <c r="GR12" s="668"/>
      <c r="GS12" s="668"/>
      <c r="GT12" s="736"/>
      <c r="GU12" s="721" t="s">
        <v>49</v>
      </c>
      <c r="GV12" s="749" t="s">
        <v>45</v>
      </c>
      <c r="GW12" s="761" t="s">
        <v>2</v>
      </c>
      <c r="GX12" s="269" t="s">
        <v>46</v>
      </c>
      <c r="GY12" s="763" t="s">
        <v>47</v>
      </c>
      <c r="GZ12" s="668"/>
      <c r="HA12" s="668"/>
      <c r="HB12" s="736"/>
      <c r="HC12" s="721" t="s">
        <v>49</v>
      </c>
      <c r="HD12" s="749" t="s">
        <v>45</v>
      </c>
      <c r="HE12" s="761" t="s">
        <v>2</v>
      </c>
      <c r="HF12" s="251" t="s">
        <v>48</v>
      </c>
      <c r="HG12" s="763" t="s">
        <v>47</v>
      </c>
      <c r="HH12" s="668"/>
      <c r="HI12" s="668"/>
      <c r="HJ12" s="736"/>
      <c r="HK12" s="721" t="s">
        <v>49</v>
      </c>
      <c r="HL12" s="749" t="s">
        <v>45</v>
      </c>
      <c r="HM12" s="761" t="s">
        <v>2</v>
      </c>
      <c r="HN12" s="251" t="s">
        <v>48</v>
      </c>
      <c r="HO12" s="763" t="s">
        <v>47</v>
      </c>
      <c r="HP12" s="668"/>
      <c r="HQ12" s="668"/>
      <c r="HR12" s="736"/>
      <c r="HS12" s="721" t="s">
        <v>49</v>
      </c>
      <c r="HT12" s="773" t="s">
        <v>45</v>
      </c>
      <c r="HU12" s="761" t="s">
        <v>2</v>
      </c>
      <c r="HV12" s="251" t="s">
        <v>48</v>
      </c>
      <c r="HW12" s="763" t="s">
        <v>47</v>
      </c>
      <c r="HX12" s="668"/>
      <c r="HY12" s="668"/>
      <c r="HZ12" s="736"/>
      <c r="IA12" s="721" t="s">
        <v>49</v>
      </c>
      <c r="IB12" s="749" t="s">
        <v>45</v>
      </c>
      <c r="IC12" s="761" t="s">
        <v>2</v>
      </c>
      <c r="ID12" s="251" t="s">
        <v>48</v>
      </c>
      <c r="IE12" s="763" t="s">
        <v>47</v>
      </c>
      <c r="IF12" s="668"/>
      <c r="IG12" s="668"/>
      <c r="IH12" s="736"/>
      <c r="II12" s="766" t="s">
        <v>45</v>
      </c>
      <c r="IJ12" s="761" t="s">
        <v>2</v>
      </c>
      <c r="IK12" s="780" t="s">
        <v>46</v>
      </c>
      <c r="IL12" s="763" t="s">
        <v>47</v>
      </c>
      <c r="IM12" s="668"/>
      <c r="IN12" s="668"/>
      <c r="IO12" s="736"/>
      <c r="IP12" s="766" t="s">
        <v>45</v>
      </c>
      <c r="IQ12" s="761" t="s">
        <v>2</v>
      </c>
      <c r="IR12" s="780" t="s">
        <v>46</v>
      </c>
      <c r="IS12" s="763" t="s">
        <v>47</v>
      </c>
      <c r="IT12" s="668"/>
      <c r="IU12" s="668"/>
      <c r="IV12" s="781" t="s">
        <v>44</v>
      </c>
      <c r="IW12" s="749" t="s">
        <v>45</v>
      </c>
      <c r="IX12" s="761" t="s">
        <v>2</v>
      </c>
      <c r="IY12" s="780" t="s">
        <v>46</v>
      </c>
      <c r="IZ12" s="763" t="s">
        <v>47</v>
      </c>
      <c r="JA12" s="668"/>
      <c r="JB12" s="794"/>
      <c r="JC12" s="688" t="s">
        <v>46</v>
      </c>
      <c r="JD12" s="795" t="s">
        <v>220</v>
      </c>
      <c r="JE12" s="738"/>
      <c r="JF12" s="739"/>
      <c r="JG12" s="724"/>
      <c r="JH12" s="778"/>
      <c r="JI12" s="736"/>
      <c r="JJ12" s="724"/>
      <c r="JK12" s="778"/>
      <c r="JL12" s="736"/>
      <c r="JM12" s="724"/>
      <c r="JN12" s="778"/>
      <c r="JO12" s="736"/>
      <c r="JP12" s="724"/>
      <c r="JQ12" s="778"/>
      <c r="JR12" s="736"/>
      <c r="JS12" s="724"/>
      <c r="JT12" s="725"/>
      <c r="JU12" s="736"/>
      <c r="JV12" s="724"/>
      <c r="JW12" s="778"/>
      <c r="JX12" s="736"/>
      <c r="JY12" s="724"/>
      <c r="JZ12" s="778"/>
      <c r="KA12" s="736"/>
      <c r="KB12" s="724"/>
      <c r="KC12" s="778"/>
      <c r="KD12" s="736"/>
      <c r="KE12" s="724"/>
      <c r="KF12" s="778"/>
      <c r="KG12" s="736"/>
      <c r="KH12" s="778"/>
      <c r="KI12" s="725"/>
      <c r="KJ12" s="736"/>
      <c r="KK12" s="778"/>
      <c r="KL12" s="725"/>
      <c r="KM12" s="736"/>
      <c r="KN12" s="724"/>
      <c r="KO12" s="725"/>
      <c r="KP12" s="736"/>
      <c r="KQ12" s="778"/>
      <c r="KR12" s="725"/>
      <c r="KS12" s="736"/>
      <c r="KT12" s="724"/>
      <c r="KU12" s="725"/>
      <c r="KV12" s="736"/>
      <c r="KW12" s="724"/>
      <c r="KX12" s="725"/>
      <c r="KY12" s="736"/>
      <c r="KZ12" s="778"/>
      <c r="LA12" s="725"/>
      <c r="LB12" s="736"/>
      <c r="LC12" s="724"/>
      <c r="LD12" s="725"/>
      <c r="LE12" s="736"/>
      <c r="LF12" s="778"/>
      <c r="LG12" s="725"/>
      <c r="LH12" s="736"/>
      <c r="LI12" s="724"/>
      <c r="LJ12" s="725"/>
      <c r="LK12" s="736"/>
      <c r="LL12" s="724"/>
      <c r="LM12" s="725"/>
      <c r="LN12" s="730"/>
      <c r="LO12" s="731"/>
      <c r="LP12" s="663"/>
      <c r="LQ12" s="664"/>
      <c r="LR12" s="362"/>
    </row>
    <row r="13" spans="1:353" ht="18.75" customHeight="1">
      <c r="A13" s="623"/>
      <c r="B13" s="624"/>
      <c r="C13" s="626"/>
      <c r="D13" s="629"/>
      <c r="E13" s="30"/>
      <c r="F13" s="632"/>
      <c r="G13" s="634"/>
      <c r="H13" s="637"/>
      <c r="I13" s="637"/>
      <c r="J13" s="789" t="s">
        <v>221</v>
      </c>
      <c r="K13" s="791" t="s">
        <v>222</v>
      </c>
      <c r="L13" s="629"/>
      <c r="M13" s="690"/>
      <c r="N13" s="696"/>
      <c r="O13" s="697"/>
      <c r="P13" s="637"/>
      <c r="Q13" s="699"/>
      <c r="R13" s="701"/>
      <c r="S13" s="252" t="s">
        <v>50</v>
      </c>
      <c r="T13" s="733"/>
      <c r="U13" s="714"/>
      <c r="V13" s="717"/>
      <c r="W13" s="629"/>
      <c r="X13" s="755"/>
      <c r="Y13" s="750"/>
      <c r="Z13" s="750"/>
      <c r="AA13" s="254" t="s">
        <v>51</v>
      </c>
      <c r="AB13" s="249" t="s">
        <v>54</v>
      </c>
      <c r="AC13" s="32" t="s">
        <v>55</v>
      </c>
      <c r="AD13" s="33" t="s">
        <v>56</v>
      </c>
      <c r="AE13" s="736"/>
      <c r="AF13" s="663"/>
      <c r="AG13" s="750"/>
      <c r="AH13" s="750"/>
      <c r="AI13" s="366" t="s">
        <v>223</v>
      </c>
      <c r="AJ13" s="249" t="s">
        <v>54</v>
      </c>
      <c r="AK13" s="32" t="s">
        <v>55</v>
      </c>
      <c r="AL13" s="33" t="s">
        <v>56</v>
      </c>
      <c r="AM13" s="711"/>
      <c r="AN13" s="663"/>
      <c r="AO13" s="750"/>
      <c r="AP13" s="750"/>
      <c r="AQ13" s="366" t="s">
        <v>223</v>
      </c>
      <c r="AR13" s="249" t="s">
        <v>54</v>
      </c>
      <c r="AS13" s="32" t="s">
        <v>55</v>
      </c>
      <c r="AT13" s="33" t="s">
        <v>56</v>
      </c>
      <c r="AU13" s="711"/>
      <c r="AV13" s="663"/>
      <c r="AW13" s="758"/>
      <c r="AX13" s="750"/>
      <c r="AY13" s="750"/>
      <c r="AZ13" s="366" t="s">
        <v>224</v>
      </c>
      <c r="BA13" s="249" t="s">
        <v>54</v>
      </c>
      <c r="BB13" s="32" t="s">
        <v>55</v>
      </c>
      <c r="BC13" s="33" t="s">
        <v>56</v>
      </c>
      <c r="BD13" s="711"/>
      <c r="BE13" s="663"/>
      <c r="BF13" s="750"/>
      <c r="BG13" s="750"/>
      <c r="BH13" s="366" t="s">
        <v>223</v>
      </c>
      <c r="BI13" s="249" t="s">
        <v>54</v>
      </c>
      <c r="BJ13" s="32" t="s">
        <v>55</v>
      </c>
      <c r="BK13" s="33" t="s">
        <v>56</v>
      </c>
      <c r="BL13" s="711"/>
      <c r="BM13" s="663"/>
      <c r="BN13" s="750"/>
      <c r="BO13" s="750"/>
      <c r="BP13" s="366" t="s">
        <v>223</v>
      </c>
      <c r="BQ13" s="249" t="s">
        <v>54</v>
      </c>
      <c r="BR13" s="32" t="s">
        <v>55</v>
      </c>
      <c r="BS13" s="33" t="s">
        <v>56</v>
      </c>
      <c r="BT13" s="711"/>
      <c r="BU13" s="663"/>
      <c r="BV13" s="750"/>
      <c r="BW13" s="750"/>
      <c r="BX13" s="366" t="s">
        <v>223</v>
      </c>
      <c r="BY13" s="249" t="s">
        <v>54</v>
      </c>
      <c r="BZ13" s="32" t="s">
        <v>55</v>
      </c>
      <c r="CA13" s="33" t="s">
        <v>56</v>
      </c>
      <c r="CB13" s="711"/>
      <c r="CC13" s="663"/>
      <c r="CD13" s="750"/>
      <c r="CE13" s="750"/>
      <c r="CF13" s="366" t="s">
        <v>223</v>
      </c>
      <c r="CG13" s="249" t="s">
        <v>54</v>
      </c>
      <c r="CH13" s="32" t="s">
        <v>55</v>
      </c>
      <c r="CI13" s="33" t="s">
        <v>56</v>
      </c>
      <c r="CJ13" s="711"/>
      <c r="CK13" s="629"/>
      <c r="CL13" s="755"/>
      <c r="CM13" s="750"/>
      <c r="CN13" s="750"/>
      <c r="CO13" s="254" t="s">
        <v>51</v>
      </c>
      <c r="CP13" s="249" t="s">
        <v>54</v>
      </c>
      <c r="CQ13" s="32" t="s">
        <v>55</v>
      </c>
      <c r="CR13" s="33" t="s">
        <v>56</v>
      </c>
      <c r="CS13" s="736"/>
      <c r="CT13" s="663"/>
      <c r="CU13" s="750"/>
      <c r="CV13" s="750"/>
      <c r="CW13" s="366" t="s">
        <v>223</v>
      </c>
      <c r="CX13" s="249" t="s">
        <v>54</v>
      </c>
      <c r="CY13" s="32" t="s">
        <v>55</v>
      </c>
      <c r="CZ13" s="33" t="s">
        <v>56</v>
      </c>
      <c r="DA13" s="711"/>
      <c r="DB13" s="663"/>
      <c r="DC13" s="750"/>
      <c r="DD13" s="750"/>
      <c r="DE13" s="366" t="s">
        <v>223</v>
      </c>
      <c r="DF13" s="249" t="s">
        <v>54</v>
      </c>
      <c r="DG13" s="32" t="s">
        <v>55</v>
      </c>
      <c r="DH13" s="33" t="s">
        <v>56</v>
      </c>
      <c r="DI13" s="711"/>
      <c r="DJ13" s="663"/>
      <c r="DK13" s="758"/>
      <c r="DL13" s="750"/>
      <c r="DM13" s="750"/>
      <c r="DN13" s="366" t="s">
        <v>224</v>
      </c>
      <c r="DO13" s="249" t="s">
        <v>54</v>
      </c>
      <c r="DP13" s="32" t="s">
        <v>55</v>
      </c>
      <c r="DQ13" s="33" t="s">
        <v>56</v>
      </c>
      <c r="DR13" s="711"/>
      <c r="DS13" s="663"/>
      <c r="DT13" s="750"/>
      <c r="DU13" s="750"/>
      <c r="DV13" s="366" t="s">
        <v>223</v>
      </c>
      <c r="DW13" s="249" t="s">
        <v>54</v>
      </c>
      <c r="DX13" s="32" t="s">
        <v>55</v>
      </c>
      <c r="DY13" s="33" t="s">
        <v>56</v>
      </c>
      <c r="DZ13" s="711"/>
      <c r="EA13" s="663"/>
      <c r="EB13" s="750"/>
      <c r="EC13" s="750"/>
      <c r="ED13" s="366" t="s">
        <v>223</v>
      </c>
      <c r="EE13" s="249" t="s">
        <v>54</v>
      </c>
      <c r="EF13" s="32" t="s">
        <v>55</v>
      </c>
      <c r="EG13" s="33" t="s">
        <v>56</v>
      </c>
      <c r="EH13" s="711"/>
      <c r="EI13" s="663"/>
      <c r="EJ13" s="750"/>
      <c r="EK13" s="750"/>
      <c r="EL13" s="366" t="s">
        <v>223</v>
      </c>
      <c r="EM13" s="249" t="s">
        <v>54</v>
      </c>
      <c r="EN13" s="32" t="s">
        <v>55</v>
      </c>
      <c r="EO13" s="33" t="s">
        <v>56</v>
      </c>
      <c r="EP13" s="711"/>
      <c r="EQ13" s="629"/>
      <c r="ER13" s="750"/>
      <c r="ES13" s="762"/>
      <c r="ET13" s="249" t="s">
        <v>52</v>
      </c>
      <c r="EU13" s="248" t="s">
        <v>53</v>
      </c>
      <c r="EV13" s="34" t="s">
        <v>55</v>
      </c>
      <c r="EW13" s="35" t="s">
        <v>56</v>
      </c>
      <c r="EX13" s="736"/>
      <c r="EY13" s="663"/>
      <c r="EZ13" s="750"/>
      <c r="FA13" s="762"/>
      <c r="FB13" s="249" t="s">
        <v>52</v>
      </c>
      <c r="FC13" s="248" t="s">
        <v>53</v>
      </c>
      <c r="FD13" s="34" t="s">
        <v>55</v>
      </c>
      <c r="FE13" s="35" t="s">
        <v>56</v>
      </c>
      <c r="FF13" s="736"/>
      <c r="FG13" s="629"/>
      <c r="FH13" s="750"/>
      <c r="FI13" s="762"/>
      <c r="FJ13" s="249" t="s">
        <v>52</v>
      </c>
      <c r="FK13" s="248" t="s">
        <v>53</v>
      </c>
      <c r="FL13" s="34" t="s">
        <v>55</v>
      </c>
      <c r="FM13" s="35" t="s">
        <v>56</v>
      </c>
      <c r="FN13" s="736"/>
      <c r="FO13" s="663"/>
      <c r="FP13" s="750"/>
      <c r="FQ13" s="762"/>
      <c r="FR13" s="249" t="s">
        <v>52</v>
      </c>
      <c r="FS13" s="248" t="s">
        <v>53</v>
      </c>
      <c r="FT13" s="34" t="s">
        <v>55</v>
      </c>
      <c r="FU13" s="35" t="s">
        <v>56</v>
      </c>
      <c r="FV13" s="736"/>
      <c r="FW13" s="767"/>
      <c r="FX13" s="762"/>
      <c r="FY13" s="249"/>
      <c r="FZ13" s="248" t="s">
        <v>53</v>
      </c>
      <c r="GA13" s="34" t="s">
        <v>55</v>
      </c>
      <c r="GB13" s="35" t="s">
        <v>56</v>
      </c>
      <c r="GC13" s="736"/>
      <c r="GD13" s="663"/>
      <c r="GE13" s="758"/>
      <c r="GF13" s="750"/>
      <c r="GG13" s="762"/>
      <c r="GH13" s="254" t="s">
        <v>51</v>
      </c>
      <c r="GI13" s="248" t="s">
        <v>53</v>
      </c>
      <c r="GJ13" s="34" t="s">
        <v>55</v>
      </c>
      <c r="GK13" s="35" t="s">
        <v>56</v>
      </c>
      <c r="GL13" s="736"/>
      <c r="GM13" s="663"/>
      <c r="GN13" s="750"/>
      <c r="GO13" s="762"/>
      <c r="GP13" s="366" t="s">
        <v>223</v>
      </c>
      <c r="GQ13" s="248" t="s">
        <v>53</v>
      </c>
      <c r="GR13" s="34" t="s">
        <v>55</v>
      </c>
      <c r="GS13" s="35" t="s">
        <v>56</v>
      </c>
      <c r="GT13" s="736"/>
      <c r="GU13" s="663"/>
      <c r="GV13" s="750"/>
      <c r="GW13" s="762"/>
      <c r="GX13" s="254" t="s">
        <v>51</v>
      </c>
      <c r="GY13" s="248" t="s">
        <v>53</v>
      </c>
      <c r="GZ13" s="34" t="s">
        <v>55</v>
      </c>
      <c r="HA13" s="35" t="s">
        <v>56</v>
      </c>
      <c r="HB13" s="736"/>
      <c r="HC13" s="663"/>
      <c r="HD13" s="750"/>
      <c r="HE13" s="762"/>
      <c r="HF13" s="249" t="s">
        <v>52</v>
      </c>
      <c r="HG13" s="248" t="s">
        <v>53</v>
      </c>
      <c r="HH13" s="34" t="s">
        <v>55</v>
      </c>
      <c r="HI13" s="35" t="s">
        <v>56</v>
      </c>
      <c r="HJ13" s="736"/>
      <c r="HK13" s="663"/>
      <c r="HL13" s="750"/>
      <c r="HM13" s="762"/>
      <c r="HN13" s="249" t="s">
        <v>52</v>
      </c>
      <c r="HO13" s="248" t="s">
        <v>53</v>
      </c>
      <c r="HP13" s="34" t="s">
        <v>55</v>
      </c>
      <c r="HQ13" s="35" t="s">
        <v>56</v>
      </c>
      <c r="HR13" s="736"/>
      <c r="HS13" s="663"/>
      <c r="HT13" s="774"/>
      <c r="HU13" s="762"/>
      <c r="HV13" s="249" t="s">
        <v>52</v>
      </c>
      <c r="HW13" s="248" t="s">
        <v>53</v>
      </c>
      <c r="HX13" s="34" t="s">
        <v>55</v>
      </c>
      <c r="HY13" s="35" t="s">
        <v>56</v>
      </c>
      <c r="HZ13" s="736"/>
      <c r="IA13" s="663"/>
      <c r="IB13" s="750"/>
      <c r="IC13" s="762"/>
      <c r="ID13" s="249" t="s">
        <v>52</v>
      </c>
      <c r="IE13" s="248" t="s">
        <v>53</v>
      </c>
      <c r="IF13" s="34" t="s">
        <v>55</v>
      </c>
      <c r="IG13" s="35" t="s">
        <v>56</v>
      </c>
      <c r="IH13" s="736"/>
      <c r="II13" s="767"/>
      <c r="IJ13" s="762"/>
      <c r="IK13" s="634"/>
      <c r="IL13" s="248" t="s">
        <v>53</v>
      </c>
      <c r="IM13" s="34" t="s">
        <v>55</v>
      </c>
      <c r="IN13" s="35" t="s">
        <v>56</v>
      </c>
      <c r="IO13" s="736"/>
      <c r="IP13" s="767"/>
      <c r="IQ13" s="762"/>
      <c r="IR13" s="634"/>
      <c r="IS13" s="248" t="s">
        <v>53</v>
      </c>
      <c r="IT13" s="34" t="s">
        <v>55</v>
      </c>
      <c r="IU13" s="35" t="s">
        <v>56</v>
      </c>
      <c r="IV13" s="782"/>
      <c r="IW13" s="750"/>
      <c r="IX13" s="762"/>
      <c r="IY13" s="634"/>
      <c r="IZ13" s="248" t="s">
        <v>53</v>
      </c>
      <c r="JA13" s="34" t="s">
        <v>55</v>
      </c>
      <c r="JB13" s="36" t="s">
        <v>56</v>
      </c>
      <c r="JC13" s="629"/>
      <c r="JD13" s="249" t="s">
        <v>53</v>
      </c>
      <c r="JE13" s="34" t="s">
        <v>55</v>
      </c>
      <c r="JF13" s="35" t="s">
        <v>56</v>
      </c>
      <c r="JG13" s="37" t="s">
        <v>57</v>
      </c>
      <c r="JH13" s="38" t="s">
        <v>58</v>
      </c>
      <c r="JI13" s="736"/>
      <c r="JJ13" s="37" t="s">
        <v>57</v>
      </c>
      <c r="JK13" s="38" t="s">
        <v>58</v>
      </c>
      <c r="JL13" s="736"/>
      <c r="JM13" s="37" t="s">
        <v>57</v>
      </c>
      <c r="JN13" s="38" t="s">
        <v>58</v>
      </c>
      <c r="JO13" s="736"/>
      <c r="JP13" s="37" t="s">
        <v>57</v>
      </c>
      <c r="JQ13" s="38" t="s">
        <v>58</v>
      </c>
      <c r="JR13" s="736"/>
      <c r="JS13" s="39" t="s">
        <v>57</v>
      </c>
      <c r="JT13" s="40" t="s">
        <v>58</v>
      </c>
      <c r="JU13" s="736"/>
      <c r="JV13" s="37" t="s">
        <v>57</v>
      </c>
      <c r="JW13" s="38" t="s">
        <v>58</v>
      </c>
      <c r="JX13" s="736"/>
      <c r="JY13" s="37" t="s">
        <v>57</v>
      </c>
      <c r="JZ13" s="38" t="s">
        <v>58</v>
      </c>
      <c r="KA13" s="736"/>
      <c r="KB13" s="37" t="s">
        <v>57</v>
      </c>
      <c r="KC13" s="38" t="s">
        <v>58</v>
      </c>
      <c r="KD13" s="736"/>
      <c r="KE13" s="37" t="s">
        <v>57</v>
      </c>
      <c r="KF13" s="38" t="s">
        <v>58</v>
      </c>
      <c r="KG13" s="736"/>
      <c r="KH13" s="41" t="s">
        <v>57</v>
      </c>
      <c r="KI13" s="42" t="s">
        <v>58</v>
      </c>
      <c r="KJ13" s="736"/>
      <c r="KK13" s="43" t="s">
        <v>57</v>
      </c>
      <c r="KL13" s="40" t="s">
        <v>58</v>
      </c>
      <c r="KM13" s="736"/>
      <c r="KN13" s="37" t="s">
        <v>57</v>
      </c>
      <c r="KO13" s="42" t="s">
        <v>58</v>
      </c>
      <c r="KP13" s="736"/>
      <c r="KQ13" s="43" t="s">
        <v>57</v>
      </c>
      <c r="KR13" s="40" t="s">
        <v>58</v>
      </c>
      <c r="KS13" s="736"/>
      <c r="KT13" s="37" t="s">
        <v>57</v>
      </c>
      <c r="KU13" s="42" t="s">
        <v>58</v>
      </c>
      <c r="KV13" s="736"/>
      <c r="KW13" s="37" t="s">
        <v>57</v>
      </c>
      <c r="KX13" s="42" t="s">
        <v>58</v>
      </c>
      <c r="KY13" s="736"/>
      <c r="KZ13" s="43" t="s">
        <v>57</v>
      </c>
      <c r="LA13" s="40" t="s">
        <v>58</v>
      </c>
      <c r="LB13" s="736"/>
      <c r="LC13" s="37" t="s">
        <v>57</v>
      </c>
      <c r="LD13" s="42" t="s">
        <v>58</v>
      </c>
      <c r="LE13" s="736"/>
      <c r="LF13" s="43" t="s">
        <v>57</v>
      </c>
      <c r="LG13" s="42" t="s">
        <v>58</v>
      </c>
      <c r="LH13" s="736"/>
      <c r="LI13" s="39" t="s">
        <v>57</v>
      </c>
      <c r="LJ13" s="42" t="s">
        <v>58</v>
      </c>
      <c r="LK13" s="736"/>
      <c r="LL13" s="37" t="s">
        <v>57</v>
      </c>
      <c r="LM13" s="42" t="s">
        <v>58</v>
      </c>
      <c r="LN13" s="44" t="s">
        <v>57</v>
      </c>
      <c r="LO13" s="45" t="s">
        <v>58</v>
      </c>
      <c r="LP13" s="663"/>
      <c r="LQ13" s="664"/>
      <c r="LR13" s="247"/>
      <c r="LS13" s="255"/>
      <c r="LT13" s="793" t="s">
        <v>225</v>
      </c>
      <c r="LU13" s="793"/>
      <c r="LV13" s="793"/>
      <c r="LW13" s="784" t="s">
        <v>226</v>
      </c>
      <c r="LX13" s="785"/>
      <c r="LY13" s="784" t="s">
        <v>227</v>
      </c>
      <c r="LZ13" s="786"/>
      <c r="MA13" s="786"/>
      <c r="MB13" s="785"/>
      <c r="MC13" s="784" t="s">
        <v>228</v>
      </c>
      <c r="MD13" s="785"/>
      <c r="ME13" s="784" t="s">
        <v>229</v>
      </c>
      <c r="MF13" s="786"/>
      <c r="MG13" s="786"/>
      <c r="MH13" s="785"/>
      <c r="MI13" s="784" t="s">
        <v>230</v>
      </c>
      <c r="MJ13" s="786"/>
      <c r="MK13" s="786"/>
      <c r="ML13" s="785"/>
      <c r="MM13" s="365"/>
      <c r="MN13" s="752" t="s">
        <v>231</v>
      </c>
      <c r="MO13" s="752"/>
    </row>
    <row r="14" spans="1:353" ht="18.75" customHeight="1" thickBot="1">
      <c r="A14" s="192" t="s">
        <v>59</v>
      </c>
      <c r="B14" s="46" t="s">
        <v>60</v>
      </c>
      <c r="C14" s="627"/>
      <c r="D14" s="630"/>
      <c r="E14" s="47"/>
      <c r="F14" s="525" t="s">
        <v>484</v>
      </c>
      <c r="G14" s="635"/>
      <c r="H14" s="638"/>
      <c r="I14" s="638"/>
      <c r="J14" s="790"/>
      <c r="K14" s="792"/>
      <c r="L14" s="630"/>
      <c r="M14" s="691"/>
      <c r="N14" s="48" t="s">
        <v>79</v>
      </c>
      <c r="O14" s="49" t="s">
        <v>82</v>
      </c>
      <c r="P14" s="638"/>
      <c r="Q14" s="700"/>
      <c r="R14" s="702"/>
      <c r="S14" s="253"/>
      <c r="T14" s="734"/>
      <c r="U14" s="715"/>
      <c r="V14" s="788"/>
      <c r="W14" s="630"/>
      <c r="X14" s="50" t="s">
        <v>61</v>
      </c>
      <c r="Y14" s="751"/>
      <c r="Z14" s="51" t="s">
        <v>3</v>
      </c>
      <c r="AA14" s="51" t="s">
        <v>62</v>
      </c>
      <c r="AB14" s="52" t="s">
        <v>62</v>
      </c>
      <c r="AC14" s="52" t="s">
        <v>63</v>
      </c>
      <c r="AD14" s="53" t="s">
        <v>63</v>
      </c>
      <c r="AE14" s="737"/>
      <c r="AF14" s="665"/>
      <c r="AG14" s="751"/>
      <c r="AH14" s="51" t="s">
        <v>3</v>
      </c>
      <c r="AI14" s="51" t="s">
        <v>62</v>
      </c>
      <c r="AJ14" s="52" t="s">
        <v>62</v>
      </c>
      <c r="AK14" s="52" t="s">
        <v>63</v>
      </c>
      <c r="AL14" s="53" t="s">
        <v>63</v>
      </c>
      <c r="AM14" s="712"/>
      <c r="AN14" s="665"/>
      <c r="AO14" s="751"/>
      <c r="AP14" s="51" t="s">
        <v>3</v>
      </c>
      <c r="AQ14" s="51" t="s">
        <v>62</v>
      </c>
      <c r="AR14" s="52" t="s">
        <v>62</v>
      </c>
      <c r="AS14" s="52" t="s">
        <v>63</v>
      </c>
      <c r="AT14" s="53" t="s">
        <v>63</v>
      </c>
      <c r="AU14" s="712"/>
      <c r="AV14" s="665"/>
      <c r="AW14" s="52" t="s">
        <v>61</v>
      </c>
      <c r="AX14" s="751"/>
      <c r="AY14" s="51" t="s">
        <v>3</v>
      </c>
      <c r="AZ14" s="51" t="s">
        <v>62</v>
      </c>
      <c r="BA14" s="52" t="s">
        <v>62</v>
      </c>
      <c r="BB14" s="52" t="s">
        <v>63</v>
      </c>
      <c r="BC14" s="53" t="s">
        <v>63</v>
      </c>
      <c r="BD14" s="712"/>
      <c r="BE14" s="665"/>
      <c r="BF14" s="751"/>
      <c r="BG14" s="51" t="s">
        <v>3</v>
      </c>
      <c r="BH14" s="51" t="s">
        <v>62</v>
      </c>
      <c r="BI14" s="52" t="s">
        <v>62</v>
      </c>
      <c r="BJ14" s="52" t="s">
        <v>63</v>
      </c>
      <c r="BK14" s="53" t="s">
        <v>63</v>
      </c>
      <c r="BL14" s="712"/>
      <c r="BM14" s="665"/>
      <c r="BN14" s="751"/>
      <c r="BO14" s="51" t="s">
        <v>3</v>
      </c>
      <c r="BP14" s="51" t="s">
        <v>62</v>
      </c>
      <c r="BQ14" s="52" t="s">
        <v>62</v>
      </c>
      <c r="BR14" s="52" t="s">
        <v>63</v>
      </c>
      <c r="BS14" s="53" t="s">
        <v>63</v>
      </c>
      <c r="BT14" s="712"/>
      <c r="BU14" s="665"/>
      <c r="BV14" s="751"/>
      <c r="BW14" s="51" t="s">
        <v>3</v>
      </c>
      <c r="BX14" s="51" t="s">
        <v>62</v>
      </c>
      <c r="BY14" s="52" t="s">
        <v>62</v>
      </c>
      <c r="BZ14" s="52" t="s">
        <v>63</v>
      </c>
      <c r="CA14" s="53" t="s">
        <v>63</v>
      </c>
      <c r="CB14" s="712"/>
      <c r="CC14" s="665"/>
      <c r="CD14" s="751"/>
      <c r="CE14" s="51" t="s">
        <v>3</v>
      </c>
      <c r="CF14" s="51" t="s">
        <v>62</v>
      </c>
      <c r="CG14" s="52" t="s">
        <v>62</v>
      </c>
      <c r="CH14" s="52" t="s">
        <v>63</v>
      </c>
      <c r="CI14" s="53" t="s">
        <v>63</v>
      </c>
      <c r="CJ14" s="712"/>
      <c r="CK14" s="630"/>
      <c r="CL14" s="50" t="s">
        <v>61</v>
      </c>
      <c r="CM14" s="751"/>
      <c r="CN14" s="51" t="s">
        <v>3</v>
      </c>
      <c r="CO14" s="51" t="s">
        <v>62</v>
      </c>
      <c r="CP14" s="52" t="s">
        <v>62</v>
      </c>
      <c r="CQ14" s="52" t="s">
        <v>63</v>
      </c>
      <c r="CR14" s="53" t="s">
        <v>63</v>
      </c>
      <c r="CS14" s="737"/>
      <c r="CT14" s="665"/>
      <c r="CU14" s="751"/>
      <c r="CV14" s="51" t="s">
        <v>3</v>
      </c>
      <c r="CW14" s="51" t="s">
        <v>62</v>
      </c>
      <c r="CX14" s="52" t="s">
        <v>62</v>
      </c>
      <c r="CY14" s="52" t="s">
        <v>63</v>
      </c>
      <c r="CZ14" s="53" t="s">
        <v>63</v>
      </c>
      <c r="DA14" s="712"/>
      <c r="DB14" s="665"/>
      <c r="DC14" s="751"/>
      <c r="DD14" s="51" t="s">
        <v>3</v>
      </c>
      <c r="DE14" s="51" t="s">
        <v>62</v>
      </c>
      <c r="DF14" s="52" t="s">
        <v>62</v>
      </c>
      <c r="DG14" s="52" t="s">
        <v>63</v>
      </c>
      <c r="DH14" s="53" t="s">
        <v>63</v>
      </c>
      <c r="DI14" s="712"/>
      <c r="DJ14" s="665"/>
      <c r="DK14" s="52" t="s">
        <v>61</v>
      </c>
      <c r="DL14" s="751"/>
      <c r="DM14" s="51" t="s">
        <v>3</v>
      </c>
      <c r="DN14" s="51" t="s">
        <v>62</v>
      </c>
      <c r="DO14" s="52" t="s">
        <v>62</v>
      </c>
      <c r="DP14" s="52" t="s">
        <v>63</v>
      </c>
      <c r="DQ14" s="53" t="s">
        <v>63</v>
      </c>
      <c r="DR14" s="712"/>
      <c r="DS14" s="665"/>
      <c r="DT14" s="751"/>
      <c r="DU14" s="51" t="s">
        <v>3</v>
      </c>
      <c r="DV14" s="51" t="s">
        <v>62</v>
      </c>
      <c r="DW14" s="52" t="s">
        <v>62</v>
      </c>
      <c r="DX14" s="52" t="s">
        <v>63</v>
      </c>
      <c r="DY14" s="53" t="s">
        <v>63</v>
      </c>
      <c r="DZ14" s="712"/>
      <c r="EA14" s="665"/>
      <c r="EB14" s="751"/>
      <c r="EC14" s="51" t="s">
        <v>3</v>
      </c>
      <c r="ED14" s="51" t="s">
        <v>62</v>
      </c>
      <c r="EE14" s="52" t="s">
        <v>62</v>
      </c>
      <c r="EF14" s="52" t="s">
        <v>63</v>
      </c>
      <c r="EG14" s="53" t="s">
        <v>63</v>
      </c>
      <c r="EH14" s="712"/>
      <c r="EI14" s="665"/>
      <c r="EJ14" s="751"/>
      <c r="EK14" s="51" t="s">
        <v>3</v>
      </c>
      <c r="EL14" s="51" t="s">
        <v>62</v>
      </c>
      <c r="EM14" s="52" t="s">
        <v>62</v>
      </c>
      <c r="EN14" s="52" t="s">
        <v>63</v>
      </c>
      <c r="EO14" s="53" t="s">
        <v>63</v>
      </c>
      <c r="EP14" s="712"/>
      <c r="EQ14" s="630"/>
      <c r="ER14" s="751"/>
      <c r="ES14" s="54" t="s">
        <v>3</v>
      </c>
      <c r="ET14" s="52" t="s">
        <v>63</v>
      </c>
      <c r="EU14" s="52" t="s">
        <v>63</v>
      </c>
      <c r="EV14" s="52" t="s">
        <v>63</v>
      </c>
      <c r="EW14" s="53" t="s">
        <v>63</v>
      </c>
      <c r="EX14" s="737"/>
      <c r="EY14" s="665"/>
      <c r="EZ14" s="751"/>
      <c r="FA14" s="54" t="s">
        <v>3</v>
      </c>
      <c r="FB14" s="52" t="s">
        <v>63</v>
      </c>
      <c r="FC14" s="52" t="s">
        <v>63</v>
      </c>
      <c r="FD14" s="52" t="s">
        <v>63</v>
      </c>
      <c r="FE14" s="53" t="s">
        <v>63</v>
      </c>
      <c r="FF14" s="737"/>
      <c r="FG14" s="630"/>
      <c r="FH14" s="751"/>
      <c r="FI14" s="54" t="s">
        <v>3</v>
      </c>
      <c r="FJ14" s="52" t="s">
        <v>63</v>
      </c>
      <c r="FK14" s="52" t="s">
        <v>63</v>
      </c>
      <c r="FL14" s="52" t="s">
        <v>63</v>
      </c>
      <c r="FM14" s="53" t="s">
        <v>63</v>
      </c>
      <c r="FN14" s="737"/>
      <c r="FO14" s="665"/>
      <c r="FP14" s="751"/>
      <c r="FQ14" s="54" t="s">
        <v>3</v>
      </c>
      <c r="FR14" s="52" t="s">
        <v>63</v>
      </c>
      <c r="FS14" s="52" t="s">
        <v>63</v>
      </c>
      <c r="FT14" s="52" t="s">
        <v>63</v>
      </c>
      <c r="FU14" s="53" t="s">
        <v>63</v>
      </c>
      <c r="FV14" s="737"/>
      <c r="FW14" s="768"/>
      <c r="FX14" s="54" t="s">
        <v>3</v>
      </c>
      <c r="FY14" s="52" t="s">
        <v>63</v>
      </c>
      <c r="FZ14" s="52" t="s">
        <v>63</v>
      </c>
      <c r="GA14" s="52" t="s">
        <v>63</v>
      </c>
      <c r="GB14" s="53" t="s">
        <v>63</v>
      </c>
      <c r="GC14" s="737"/>
      <c r="GD14" s="665"/>
      <c r="GE14" s="52" t="s">
        <v>61</v>
      </c>
      <c r="GF14" s="751"/>
      <c r="GG14" s="54" t="s">
        <v>3</v>
      </c>
      <c r="GH14" s="51" t="s">
        <v>62</v>
      </c>
      <c r="GI14" s="52" t="s">
        <v>63</v>
      </c>
      <c r="GJ14" s="52" t="s">
        <v>63</v>
      </c>
      <c r="GK14" s="53" t="s">
        <v>63</v>
      </c>
      <c r="GL14" s="737"/>
      <c r="GM14" s="665"/>
      <c r="GN14" s="751"/>
      <c r="GO14" s="54" t="s">
        <v>3</v>
      </c>
      <c r="GP14" s="51" t="s">
        <v>62</v>
      </c>
      <c r="GQ14" s="52" t="s">
        <v>63</v>
      </c>
      <c r="GR14" s="52" t="s">
        <v>63</v>
      </c>
      <c r="GS14" s="53" t="s">
        <v>63</v>
      </c>
      <c r="GT14" s="737"/>
      <c r="GU14" s="665"/>
      <c r="GV14" s="751"/>
      <c r="GW14" s="54" t="s">
        <v>3</v>
      </c>
      <c r="GX14" s="51" t="s">
        <v>62</v>
      </c>
      <c r="GY14" s="52" t="s">
        <v>63</v>
      </c>
      <c r="GZ14" s="52" t="s">
        <v>63</v>
      </c>
      <c r="HA14" s="53" t="s">
        <v>63</v>
      </c>
      <c r="HB14" s="737"/>
      <c r="HC14" s="665"/>
      <c r="HD14" s="751"/>
      <c r="HE14" s="54" t="s">
        <v>3</v>
      </c>
      <c r="HF14" s="52" t="s">
        <v>63</v>
      </c>
      <c r="HG14" s="52" t="s">
        <v>63</v>
      </c>
      <c r="HH14" s="52" t="s">
        <v>63</v>
      </c>
      <c r="HI14" s="53" t="s">
        <v>63</v>
      </c>
      <c r="HJ14" s="737"/>
      <c r="HK14" s="665"/>
      <c r="HL14" s="751"/>
      <c r="HM14" s="54" t="s">
        <v>3</v>
      </c>
      <c r="HN14" s="52" t="s">
        <v>63</v>
      </c>
      <c r="HO14" s="52" t="s">
        <v>63</v>
      </c>
      <c r="HP14" s="52" t="s">
        <v>63</v>
      </c>
      <c r="HQ14" s="53" t="s">
        <v>63</v>
      </c>
      <c r="HR14" s="737"/>
      <c r="HS14" s="665"/>
      <c r="HT14" s="775"/>
      <c r="HU14" s="54" t="s">
        <v>3</v>
      </c>
      <c r="HV14" s="52" t="s">
        <v>63</v>
      </c>
      <c r="HW14" s="52" t="s">
        <v>63</v>
      </c>
      <c r="HX14" s="52" t="s">
        <v>63</v>
      </c>
      <c r="HY14" s="53" t="s">
        <v>63</v>
      </c>
      <c r="HZ14" s="737"/>
      <c r="IA14" s="665"/>
      <c r="IB14" s="751"/>
      <c r="IC14" s="54" t="s">
        <v>3</v>
      </c>
      <c r="ID14" s="52" t="s">
        <v>63</v>
      </c>
      <c r="IE14" s="52" t="s">
        <v>63</v>
      </c>
      <c r="IF14" s="52" t="s">
        <v>63</v>
      </c>
      <c r="IG14" s="53" t="s">
        <v>63</v>
      </c>
      <c r="IH14" s="737"/>
      <c r="II14" s="768"/>
      <c r="IJ14" s="54" t="s">
        <v>3</v>
      </c>
      <c r="IK14" s="52" t="s">
        <v>63</v>
      </c>
      <c r="IL14" s="52" t="s">
        <v>63</v>
      </c>
      <c r="IM14" s="52" t="s">
        <v>63</v>
      </c>
      <c r="IN14" s="53" t="s">
        <v>63</v>
      </c>
      <c r="IO14" s="737"/>
      <c r="IP14" s="768"/>
      <c r="IQ14" s="54" t="s">
        <v>3</v>
      </c>
      <c r="IR14" s="52" t="s">
        <v>63</v>
      </c>
      <c r="IS14" s="52" t="s">
        <v>63</v>
      </c>
      <c r="IT14" s="52" t="s">
        <v>63</v>
      </c>
      <c r="IU14" s="53" t="s">
        <v>63</v>
      </c>
      <c r="IV14" s="55" t="s">
        <v>61</v>
      </c>
      <c r="IW14" s="751"/>
      <c r="IX14" s="54" t="s">
        <v>3</v>
      </c>
      <c r="IY14" s="52" t="s">
        <v>63</v>
      </c>
      <c r="IZ14" s="52" t="s">
        <v>63</v>
      </c>
      <c r="JA14" s="52" t="s">
        <v>63</v>
      </c>
      <c r="JB14" s="56" t="s">
        <v>63</v>
      </c>
      <c r="JC14" s="57" t="s">
        <v>63</v>
      </c>
      <c r="JD14" s="52" t="s">
        <v>63</v>
      </c>
      <c r="JE14" s="52" t="s">
        <v>63</v>
      </c>
      <c r="JF14" s="56" t="s">
        <v>63</v>
      </c>
      <c r="JG14" s="58" t="s">
        <v>63</v>
      </c>
      <c r="JH14" s="59" t="s">
        <v>63</v>
      </c>
      <c r="JI14" s="737"/>
      <c r="JJ14" s="58" t="s">
        <v>63</v>
      </c>
      <c r="JK14" s="59" t="s">
        <v>63</v>
      </c>
      <c r="JL14" s="737"/>
      <c r="JM14" s="58" t="s">
        <v>63</v>
      </c>
      <c r="JN14" s="59" t="s">
        <v>63</v>
      </c>
      <c r="JO14" s="737"/>
      <c r="JP14" s="58" t="s">
        <v>63</v>
      </c>
      <c r="JQ14" s="59" t="s">
        <v>63</v>
      </c>
      <c r="JR14" s="737"/>
      <c r="JS14" s="60" t="s">
        <v>63</v>
      </c>
      <c r="JT14" s="50" t="s">
        <v>63</v>
      </c>
      <c r="JU14" s="737"/>
      <c r="JV14" s="58" t="s">
        <v>63</v>
      </c>
      <c r="JW14" s="59" t="s">
        <v>63</v>
      </c>
      <c r="JX14" s="737"/>
      <c r="JY14" s="58" t="s">
        <v>63</v>
      </c>
      <c r="JZ14" s="59" t="s">
        <v>63</v>
      </c>
      <c r="KA14" s="737"/>
      <c r="KB14" s="58" t="s">
        <v>63</v>
      </c>
      <c r="KC14" s="59" t="s">
        <v>63</v>
      </c>
      <c r="KD14" s="737"/>
      <c r="KE14" s="58" t="s">
        <v>63</v>
      </c>
      <c r="KF14" s="59" t="s">
        <v>63</v>
      </c>
      <c r="KG14" s="737"/>
      <c r="KH14" s="61" t="s">
        <v>63</v>
      </c>
      <c r="KI14" s="62" t="s">
        <v>63</v>
      </c>
      <c r="KJ14" s="737"/>
      <c r="KK14" s="63" t="s">
        <v>63</v>
      </c>
      <c r="KL14" s="50" t="s">
        <v>63</v>
      </c>
      <c r="KM14" s="737"/>
      <c r="KN14" s="58" t="s">
        <v>63</v>
      </c>
      <c r="KO14" s="62" t="s">
        <v>63</v>
      </c>
      <c r="KP14" s="737"/>
      <c r="KQ14" s="63" t="s">
        <v>63</v>
      </c>
      <c r="KR14" s="50" t="s">
        <v>63</v>
      </c>
      <c r="KS14" s="737"/>
      <c r="KT14" s="58" t="s">
        <v>63</v>
      </c>
      <c r="KU14" s="62" t="s">
        <v>63</v>
      </c>
      <c r="KV14" s="737"/>
      <c r="KW14" s="58" t="s">
        <v>63</v>
      </c>
      <c r="KX14" s="62" t="s">
        <v>63</v>
      </c>
      <c r="KY14" s="737"/>
      <c r="KZ14" s="63" t="s">
        <v>63</v>
      </c>
      <c r="LA14" s="50" t="s">
        <v>63</v>
      </c>
      <c r="LB14" s="737"/>
      <c r="LC14" s="58" t="s">
        <v>63</v>
      </c>
      <c r="LD14" s="62" t="s">
        <v>63</v>
      </c>
      <c r="LE14" s="737"/>
      <c r="LF14" s="63" t="s">
        <v>63</v>
      </c>
      <c r="LG14" s="62" t="s">
        <v>63</v>
      </c>
      <c r="LH14" s="737"/>
      <c r="LI14" s="60" t="s">
        <v>63</v>
      </c>
      <c r="LJ14" s="62" t="s">
        <v>63</v>
      </c>
      <c r="LK14" s="737"/>
      <c r="LL14" s="58" t="s">
        <v>63</v>
      </c>
      <c r="LM14" s="62" t="s">
        <v>63</v>
      </c>
      <c r="LN14" s="64" t="s">
        <v>63</v>
      </c>
      <c r="LO14" s="65" t="s">
        <v>63</v>
      </c>
      <c r="LP14" s="665"/>
      <c r="LQ14" s="666"/>
      <c r="LR14" s="363" t="s">
        <v>232</v>
      </c>
      <c r="LS14" s="255" t="s">
        <v>233</v>
      </c>
      <c r="LT14" s="255" t="s">
        <v>234</v>
      </c>
      <c r="LU14" s="255" t="s">
        <v>235</v>
      </c>
      <c r="LV14" s="255" t="s">
        <v>236</v>
      </c>
      <c r="LW14" s="255" t="s">
        <v>237</v>
      </c>
      <c r="LX14" s="255" t="s">
        <v>238</v>
      </c>
      <c r="LY14" s="255" t="s">
        <v>239</v>
      </c>
      <c r="LZ14" s="255" t="s">
        <v>240</v>
      </c>
      <c r="MA14" s="255" t="s">
        <v>241</v>
      </c>
      <c r="MB14" s="367" t="s">
        <v>242</v>
      </c>
      <c r="MC14" s="255" t="s">
        <v>243</v>
      </c>
      <c r="MD14" s="368" t="s">
        <v>65</v>
      </c>
      <c r="ME14" s="255" t="s">
        <v>244</v>
      </c>
      <c r="MF14" s="255" t="s">
        <v>245</v>
      </c>
      <c r="MG14" s="255" t="s">
        <v>246</v>
      </c>
      <c r="MH14" s="255" t="s">
        <v>247</v>
      </c>
      <c r="MI14" s="255" t="s">
        <v>244</v>
      </c>
      <c r="MJ14" s="255" t="s">
        <v>245</v>
      </c>
      <c r="MK14" s="255" t="s">
        <v>246</v>
      </c>
      <c r="ML14" s="255" t="s">
        <v>247</v>
      </c>
      <c r="MM14" s="369" t="s">
        <v>108</v>
      </c>
      <c r="MN14" s="365" t="s">
        <v>109</v>
      </c>
      <c r="MO14" s="365" t="s">
        <v>110</v>
      </c>
    </row>
    <row r="15" spans="1:353" s="387" customFormat="1" ht="9.75" customHeight="1">
      <c r="A15" s="370"/>
      <c r="B15" s="371"/>
      <c r="C15" s="372"/>
      <c r="D15" s="373"/>
      <c r="E15" s="374"/>
      <c r="F15" s="375"/>
      <c r="G15" s="376"/>
      <c r="H15" s="377"/>
      <c r="I15" s="377"/>
      <c r="J15" s="377"/>
      <c r="K15" s="378"/>
      <c r="L15" s="379"/>
      <c r="M15" s="378"/>
      <c r="N15" s="380"/>
      <c r="O15" s="381"/>
      <c r="P15" s="377"/>
      <c r="Q15" s="382"/>
      <c r="R15" s="383"/>
      <c r="S15" s="373"/>
      <c r="T15" s="378"/>
      <c r="U15" s="373"/>
      <c r="V15" s="370"/>
      <c r="W15" s="379"/>
      <c r="X15" s="381"/>
      <c r="Y15" s="384"/>
      <c r="Z15" s="384"/>
      <c r="AA15" s="384"/>
      <c r="AB15" s="381"/>
      <c r="AC15" s="385"/>
      <c r="AD15" s="386"/>
      <c r="AE15" s="371"/>
      <c r="AG15" s="385"/>
      <c r="AH15" s="385"/>
      <c r="AI15" s="385"/>
      <c r="AJ15" s="385"/>
      <c r="AK15" s="385"/>
      <c r="AL15" s="386"/>
      <c r="AM15" s="371"/>
      <c r="AO15" s="385"/>
      <c r="AP15" s="385"/>
      <c r="AQ15" s="385"/>
      <c r="AR15" s="385"/>
      <c r="AS15" s="385"/>
      <c r="AT15" s="386"/>
      <c r="AU15" s="371"/>
      <c r="AW15" s="385"/>
      <c r="AX15" s="385"/>
      <c r="AY15" s="385"/>
      <c r="AZ15" s="385"/>
      <c r="BA15" s="385"/>
      <c r="BB15" s="385"/>
      <c r="BC15" s="386"/>
      <c r="BD15" s="371"/>
      <c r="BF15" s="385"/>
      <c r="BG15" s="385"/>
      <c r="BH15" s="385"/>
      <c r="BI15" s="385"/>
      <c r="BJ15" s="385"/>
      <c r="BK15" s="386"/>
      <c r="BL15" s="371"/>
      <c r="BN15" s="385"/>
      <c r="BO15" s="385"/>
      <c r="BP15" s="385"/>
      <c r="BQ15" s="385"/>
      <c r="BR15" s="385"/>
      <c r="BS15" s="386"/>
      <c r="BT15" s="371"/>
      <c r="BV15" s="385"/>
      <c r="BW15" s="385"/>
      <c r="BX15" s="385"/>
      <c r="BY15" s="385"/>
      <c r="BZ15" s="385"/>
      <c r="CA15" s="386"/>
      <c r="CB15" s="371"/>
      <c r="CD15" s="385"/>
      <c r="CE15" s="385"/>
      <c r="CF15" s="385"/>
      <c r="CG15" s="385"/>
      <c r="CH15" s="385"/>
      <c r="CI15" s="386"/>
      <c r="CJ15" s="371"/>
      <c r="CK15" s="379"/>
      <c r="CL15" s="381" t="str">
        <f>IFERROR(IF(BE15="","",VLOOKUP(BE15,'リスト　修正しない事'!$AG$3:$AH$40,2,0)),0)</f>
        <v/>
      </c>
      <c r="CM15" s="384"/>
      <c r="CN15" s="384"/>
      <c r="CO15" s="384"/>
      <c r="CP15" s="381"/>
      <c r="CQ15" s="385"/>
      <c r="CR15" s="386"/>
      <c r="CS15" s="371"/>
      <c r="CU15" s="385"/>
      <c r="CV15" s="385"/>
      <c r="CW15" s="385"/>
      <c r="CX15" s="385"/>
      <c r="CY15" s="385"/>
      <c r="CZ15" s="386"/>
      <c r="DA15" s="371"/>
      <c r="DC15" s="385"/>
      <c r="DD15" s="385"/>
      <c r="DE15" s="385"/>
      <c r="DF15" s="385"/>
      <c r="DG15" s="385"/>
      <c r="DH15" s="386"/>
      <c r="DI15" s="371"/>
      <c r="DK15" s="385"/>
      <c r="DL15" s="385"/>
      <c r="DM15" s="385"/>
      <c r="DN15" s="385"/>
      <c r="DO15" s="385"/>
      <c r="DP15" s="385"/>
      <c r="DQ15" s="386"/>
      <c r="DR15" s="371"/>
      <c r="DT15" s="385"/>
      <c r="DU15" s="385"/>
      <c r="DV15" s="385"/>
      <c r="DW15" s="385"/>
      <c r="DX15" s="385"/>
      <c r="DY15" s="386"/>
      <c r="DZ15" s="371"/>
      <c r="EB15" s="385"/>
      <c r="EC15" s="385"/>
      <c r="ED15" s="385"/>
      <c r="EE15" s="385"/>
      <c r="EF15" s="385"/>
      <c r="EG15" s="386"/>
      <c r="EH15" s="371"/>
      <c r="EJ15" s="385"/>
      <c r="EK15" s="385"/>
      <c r="EL15" s="385"/>
      <c r="EM15" s="385"/>
      <c r="EN15" s="385"/>
      <c r="EO15" s="386"/>
      <c r="EP15" s="371"/>
      <c r="EQ15" s="379"/>
      <c r="ER15" s="384"/>
      <c r="ES15" s="384"/>
      <c r="ET15" s="385"/>
      <c r="EU15" s="381"/>
      <c r="EV15" s="385"/>
      <c r="EW15" s="386"/>
      <c r="EX15" s="371"/>
      <c r="EY15" s="373"/>
      <c r="EZ15" s="388"/>
      <c r="FA15" s="384"/>
      <c r="FB15" s="385"/>
      <c r="FC15" s="381"/>
      <c r="FD15" s="385"/>
      <c r="FE15" s="386"/>
      <c r="FF15" s="371"/>
      <c r="FG15" s="379"/>
      <c r="FH15" s="384"/>
      <c r="FI15" s="384"/>
      <c r="FJ15" s="385"/>
      <c r="FK15" s="381"/>
      <c r="FL15" s="385"/>
      <c r="FM15" s="386"/>
      <c r="FN15" s="371"/>
      <c r="FO15" s="373"/>
      <c r="FP15" s="388"/>
      <c r="FQ15" s="384"/>
      <c r="FR15" s="385"/>
      <c r="FS15" s="381"/>
      <c r="FT15" s="385"/>
      <c r="FU15" s="386"/>
      <c r="FV15" s="371"/>
      <c r="FW15" s="389"/>
      <c r="FX15" s="384"/>
      <c r="FY15" s="381"/>
      <c r="FZ15" s="381"/>
      <c r="GA15" s="381"/>
      <c r="GC15" s="371"/>
      <c r="GD15" s="373"/>
      <c r="GE15" s="385"/>
      <c r="GF15" s="384"/>
      <c r="GG15" s="384"/>
      <c r="GH15" s="384"/>
      <c r="GI15" s="381"/>
      <c r="GJ15" s="385"/>
      <c r="GK15" s="386"/>
      <c r="GL15" s="371"/>
      <c r="GM15" s="373"/>
      <c r="GN15" s="388"/>
      <c r="GO15" s="384"/>
      <c r="GP15" s="384"/>
      <c r="GQ15" s="381"/>
      <c r="GR15" s="385"/>
      <c r="GS15" s="386"/>
      <c r="GT15" s="371"/>
      <c r="GU15" s="373"/>
      <c r="GV15" s="388"/>
      <c r="GW15" s="384"/>
      <c r="GX15" s="384"/>
      <c r="GY15" s="381"/>
      <c r="GZ15" s="385"/>
      <c r="HA15" s="386"/>
      <c r="HB15" s="371"/>
      <c r="HC15" s="373"/>
      <c r="HD15" s="388"/>
      <c r="HE15" s="384"/>
      <c r="HF15" s="385"/>
      <c r="HG15" s="381"/>
      <c r="HH15" s="385"/>
      <c r="HI15" s="386"/>
      <c r="HJ15" s="371"/>
      <c r="HK15" s="373"/>
      <c r="HL15" s="388"/>
      <c r="HM15" s="384"/>
      <c r="HN15" s="385"/>
      <c r="HO15" s="381"/>
      <c r="HP15" s="385"/>
      <c r="HQ15" s="386"/>
      <c r="HR15" s="371"/>
      <c r="HS15" s="373"/>
      <c r="HT15" s="390"/>
      <c r="HU15" s="384"/>
      <c r="HV15" s="385"/>
      <c r="HW15" s="381"/>
      <c r="HX15" s="385"/>
      <c r="HY15" s="386"/>
      <c r="HZ15" s="371"/>
      <c r="IA15" s="373"/>
      <c r="IB15" s="388"/>
      <c r="IC15" s="384"/>
      <c r="ID15" s="385"/>
      <c r="IE15" s="381"/>
      <c r="IF15" s="385"/>
      <c r="IG15" s="386"/>
      <c r="IH15" s="371"/>
      <c r="II15" s="389"/>
      <c r="IJ15" s="384"/>
      <c r="IK15" s="385"/>
      <c r="IL15" s="381"/>
      <c r="IM15" s="385"/>
      <c r="IN15" s="386"/>
      <c r="IO15" s="371"/>
      <c r="IP15" s="372"/>
      <c r="IQ15" s="391"/>
      <c r="IR15" s="386"/>
      <c r="IS15" s="385"/>
      <c r="IT15" s="381"/>
      <c r="IV15" s="392"/>
      <c r="IW15" s="384"/>
      <c r="IX15" s="384"/>
      <c r="IY15" s="385"/>
      <c r="IZ15" s="381"/>
      <c r="JA15" s="385"/>
      <c r="JB15" s="371"/>
      <c r="JC15" s="370"/>
      <c r="JD15" s="385"/>
      <c r="JE15" s="385"/>
      <c r="JF15" s="393"/>
      <c r="JG15" s="370"/>
      <c r="JH15" s="394"/>
      <c r="JI15" s="395"/>
      <c r="JJ15" s="370"/>
      <c r="JK15" s="394"/>
      <c r="JL15" s="395"/>
      <c r="JM15" s="370"/>
      <c r="JN15" s="394"/>
      <c r="JO15" s="395"/>
      <c r="JP15" s="370"/>
      <c r="JQ15" s="394"/>
      <c r="JR15" s="395"/>
      <c r="JS15" s="396"/>
      <c r="JT15" s="397"/>
      <c r="JU15" s="395"/>
      <c r="JV15" s="370"/>
      <c r="JW15" s="394"/>
      <c r="JX15" s="395"/>
      <c r="JY15" s="370"/>
      <c r="JZ15" s="394"/>
      <c r="KA15" s="395"/>
      <c r="KB15" s="370"/>
      <c r="KC15" s="394"/>
      <c r="KD15" s="395"/>
      <c r="KE15" s="370"/>
      <c r="KF15" s="394"/>
      <c r="KG15" s="395"/>
      <c r="KH15" s="398"/>
      <c r="KI15" s="399"/>
      <c r="KJ15" s="395"/>
      <c r="KK15" s="400"/>
      <c r="KL15" s="397"/>
      <c r="KM15" s="395"/>
      <c r="KN15" s="398"/>
      <c r="KO15" s="399"/>
      <c r="KP15" s="395"/>
      <c r="KQ15" s="400"/>
      <c r="KR15" s="397"/>
      <c r="KS15" s="395"/>
      <c r="KT15" s="398"/>
      <c r="KU15" s="399"/>
      <c r="KV15" s="395"/>
      <c r="KW15" s="398"/>
      <c r="KX15" s="399"/>
      <c r="KY15" s="395"/>
      <c r="KZ15" s="400"/>
      <c r="LA15" s="397"/>
      <c r="LB15" s="395"/>
      <c r="LC15" s="398"/>
      <c r="LD15" s="399"/>
      <c r="LE15" s="395"/>
      <c r="LF15" s="400"/>
      <c r="LG15" s="399"/>
      <c r="LH15" s="395"/>
      <c r="LI15" s="396"/>
      <c r="LJ15" s="399"/>
      <c r="LK15" s="395"/>
      <c r="LL15" s="398"/>
      <c r="LM15" s="399"/>
      <c r="LN15" s="401"/>
      <c r="LO15" s="402"/>
      <c r="LP15" s="373"/>
      <c r="LQ15" s="403"/>
      <c r="LR15" s="404"/>
      <c r="LS15" s="405"/>
      <c r="LT15" s="405"/>
      <c r="LU15" s="405"/>
      <c r="LV15" s="405"/>
      <c r="LW15" s="405"/>
      <c r="LX15" s="405"/>
      <c r="LY15" s="405"/>
      <c r="LZ15" s="405"/>
      <c r="MA15" s="405"/>
      <c r="MB15" s="406"/>
      <c r="MC15" s="405"/>
      <c r="MD15" s="406"/>
      <c r="ME15" s="405"/>
      <c r="MF15" s="405"/>
      <c r="MG15" s="405"/>
      <c r="MH15" s="405"/>
      <c r="MI15" s="405"/>
      <c r="MJ15" s="405"/>
      <c r="MK15" s="405"/>
      <c r="ML15" s="405"/>
      <c r="MM15" s="407"/>
      <c r="MN15" s="408"/>
      <c r="MO15" s="408"/>
    </row>
    <row r="16" spans="1:353" ht="18.75" customHeight="1">
      <c r="A16" s="513" t="s">
        <v>375</v>
      </c>
      <c r="B16" s="514" t="s">
        <v>339</v>
      </c>
      <c r="C16" s="515" t="str">
        <f>+I7</f>
        <v>群馬県</v>
      </c>
      <c r="D16" s="66">
        <f>ROUNDDOWN(ROW()/2-7,0)</f>
        <v>1</v>
      </c>
      <c r="E16" s="523" t="s">
        <v>482</v>
      </c>
      <c r="F16" s="526" t="str">
        <f>IF(F17=" ","",F17)</f>
        <v>今回請求</v>
      </c>
      <c r="G16" s="529" t="s">
        <v>491</v>
      </c>
      <c r="H16" s="530" t="s">
        <v>485</v>
      </c>
      <c r="I16" s="532" t="s">
        <v>485</v>
      </c>
      <c r="J16" s="532" t="s">
        <v>489</v>
      </c>
      <c r="K16" s="533" t="s">
        <v>485</v>
      </c>
      <c r="L16" s="534" t="s">
        <v>492</v>
      </c>
      <c r="M16" s="535"/>
      <c r="N16" s="534" t="s">
        <v>492</v>
      </c>
      <c r="O16" s="536"/>
      <c r="P16" s="537" t="s">
        <v>494</v>
      </c>
      <c r="Q16" s="541"/>
      <c r="R16" s="542" t="s">
        <v>493</v>
      </c>
      <c r="S16" s="543">
        <f>IF((W16+AV16)&gt;0,ROUNDDOWN((W16+AV16)/(Z16+AY16),4)*1000," ")</f>
        <v>57.6</v>
      </c>
      <c r="T16" s="439">
        <f>IFERROR(IF(P16="","",VLOOKUP(P16,'リスト　修正しない事'!$W$3:$X$40,2,0)),0)</f>
        <v>62</v>
      </c>
      <c r="U16" s="544" t="s">
        <v>353</v>
      </c>
      <c r="V16" s="545" t="s">
        <v>335</v>
      </c>
      <c r="W16" s="546">
        <v>70</v>
      </c>
      <c r="X16" s="69">
        <f>IFERROR(IF(P16="","",VLOOKUP(P16,'リスト　修正しない事'!$AD$2:$AE$40,2,0)),0)</f>
        <v>330</v>
      </c>
      <c r="Y16" s="70">
        <f>IF(Z16&gt;0,1,0)</f>
        <v>1</v>
      </c>
      <c r="Z16" s="547">
        <v>1080</v>
      </c>
      <c r="AA16" s="69">
        <f>IFERROR(IF(Z16&gt;0,ROUND(X16*Z16,0),0),0)</f>
        <v>356400</v>
      </c>
      <c r="AB16" s="69">
        <f>+AC16+AD16</f>
        <v>356400</v>
      </c>
      <c r="AC16" s="71">
        <f>IF($V16="初 年 度",AA16,0)</f>
        <v>356400</v>
      </c>
      <c r="AD16" s="72">
        <f>IF($V16="次 年 度",AA16,0)</f>
        <v>0</v>
      </c>
      <c r="AE16" s="68"/>
      <c r="AF16" s="546">
        <v>70</v>
      </c>
      <c r="AG16" s="70">
        <f>IF(AH16&gt;0,1,0)</f>
        <v>1</v>
      </c>
      <c r="AH16" s="547">
        <v>1080</v>
      </c>
      <c r="AI16" s="547"/>
      <c r="AJ16" s="69">
        <f>+AK16+AL16</f>
        <v>0</v>
      </c>
      <c r="AK16" s="548"/>
      <c r="AL16" s="549">
        <f>IF($V16="次 年 度",AI16,0)</f>
        <v>0</v>
      </c>
      <c r="AM16" s="68"/>
      <c r="AN16" s="73">
        <f>+W16+AF16</f>
        <v>140</v>
      </c>
      <c r="AO16" s="70">
        <f>SUM(Y16,AG16)</f>
        <v>2</v>
      </c>
      <c r="AP16" s="69">
        <f>+Z16+AH16</f>
        <v>2160</v>
      </c>
      <c r="AQ16" s="69">
        <f>+AA16+AI16</f>
        <v>356400</v>
      </c>
      <c r="AR16" s="69">
        <f>AB16+AJ16</f>
        <v>356400</v>
      </c>
      <c r="AS16" s="71">
        <f>+AC16+AK16</f>
        <v>356400</v>
      </c>
      <c r="AT16" s="72">
        <f>+AL16+AD16</f>
        <v>0</v>
      </c>
      <c r="AU16" s="68"/>
      <c r="AV16" s="546">
        <v>50</v>
      </c>
      <c r="AW16" s="69">
        <f>IFERROR(IF(P16="","",VLOOKUP(P16,'リスト　修正しない事'!$AG$3:$AH$40,2,0)),0)</f>
        <v>320</v>
      </c>
      <c r="AX16" s="70">
        <f>IF(AY16&gt;0,1,0)</f>
        <v>1</v>
      </c>
      <c r="AY16" s="547">
        <v>1000</v>
      </c>
      <c r="AZ16" s="69">
        <f>IFERROR(IF(AY16&gt;0,ROUND(AW16*AY16,0),0),0)</f>
        <v>320000</v>
      </c>
      <c r="BA16" s="69">
        <f>+BB16+BC16</f>
        <v>320000</v>
      </c>
      <c r="BB16" s="71">
        <f>IF($V16="初 年 度",AZ16,0)</f>
        <v>320000</v>
      </c>
      <c r="BC16" s="72">
        <f>IF($V16="次 年 度",AZ16,0)</f>
        <v>0</v>
      </c>
      <c r="BD16" s="68"/>
      <c r="BE16" s="546"/>
      <c r="BF16" s="70">
        <f>IF(BG16&gt;0,1,0)</f>
        <v>0</v>
      </c>
      <c r="BG16" s="547"/>
      <c r="BH16" s="547"/>
      <c r="BI16" s="69">
        <f>+BJ16+BK16</f>
        <v>0</v>
      </c>
      <c r="BJ16" s="548"/>
      <c r="BK16" s="549"/>
      <c r="BL16" s="68"/>
      <c r="BM16" s="73">
        <f>+AV16+BE16</f>
        <v>50</v>
      </c>
      <c r="BN16" s="70">
        <f>IF(BO16&gt;0,1,0)</f>
        <v>1</v>
      </c>
      <c r="BO16" s="69">
        <f>+AY16+BG16</f>
        <v>1000</v>
      </c>
      <c r="BP16" s="69">
        <f>+AZ16+BH16</f>
        <v>320000</v>
      </c>
      <c r="BQ16" s="69">
        <f>BA16+BI16</f>
        <v>320000</v>
      </c>
      <c r="BR16" s="71">
        <f>+BB16+BJ16</f>
        <v>320000</v>
      </c>
      <c r="BS16" s="72">
        <f>+BK16+BC16</f>
        <v>0</v>
      </c>
      <c r="BT16" s="68"/>
      <c r="BU16" s="546"/>
      <c r="BV16" s="70">
        <f>IF(BW16&gt;0,1,0)</f>
        <v>0</v>
      </c>
      <c r="BW16" s="547"/>
      <c r="BX16" s="547"/>
      <c r="BY16" s="69">
        <f>BZ16+CA16</f>
        <v>0</v>
      </c>
      <c r="BZ16" s="548"/>
      <c r="CA16" s="549">
        <f>IF($V16="次 年 度",BX16,0)</f>
        <v>0</v>
      </c>
      <c r="CB16" s="68"/>
      <c r="CC16" s="73">
        <f>SUM(AN16,BM16,BU16)</f>
        <v>190</v>
      </c>
      <c r="CD16" s="70">
        <f>SUM(AO16,BN16,BV16)</f>
        <v>3</v>
      </c>
      <c r="CE16" s="69">
        <f>SUM(AP16,BO16,BW16)</f>
        <v>3160</v>
      </c>
      <c r="CF16" s="69">
        <f>SUM(AQ16,BP16,BX16)</f>
        <v>676400</v>
      </c>
      <c r="CG16" s="69">
        <f t="shared" ref="CE16:CI16" si="0">SUM(AR16,BQ16,BY16)</f>
        <v>676400</v>
      </c>
      <c r="CH16" s="71">
        <f t="shared" si="0"/>
        <v>676400</v>
      </c>
      <c r="CI16" s="72">
        <f t="shared" si="0"/>
        <v>0</v>
      </c>
      <c r="CJ16" s="68"/>
      <c r="CK16" s="546">
        <v>160</v>
      </c>
      <c r="CL16" s="69">
        <f>IFERROR(IF(P16="","",VLOOKUP(P16,'リスト　修正しない事'!$AD$3:$AE$40,2,0)),0)</f>
        <v>330</v>
      </c>
      <c r="CM16" s="70">
        <f>IF(CN16&gt;0,1,0)</f>
        <v>1</v>
      </c>
      <c r="CN16" s="547">
        <v>2000</v>
      </c>
      <c r="CO16" s="69">
        <f>IFERROR(IF(CN16&gt;0,ROUND(CL16*CN16,0),0),0)</f>
        <v>660000</v>
      </c>
      <c r="CP16" s="69">
        <f>+CQ16+CR16</f>
        <v>660000</v>
      </c>
      <c r="CQ16" s="71">
        <f>IF($V16="初 年 度",CO16,0)</f>
        <v>660000</v>
      </c>
      <c r="CR16" s="72">
        <f>IF($V16="次 年 度",CO16,0)</f>
        <v>0</v>
      </c>
      <c r="CS16" s="68"/>
      <c r="CT16" s="546"/>
      <c r="CU16" s="70">
        <f>IF(CV16&gt;0,1,0)</f>
        <v>0</v>
      </c>
      <c r="CV16" s="547"/>
      <c r="CW16" s="547"/>
      <c r="CX16" s="69">
        <f>CY16+CZ16</f>
        <v>0</v>
      </c>
      <c r="CY16" s="548"/>
      <c r="CZ16" s="549"/>
      <c r="DA16" s="68"/>
      <c r="DB16" s="73">
        <f>+CK16+CT16</f>
        <v>160</v>
      </c>
      <c r="DC16" s="70">
        <f>IF(DD16&gt;0,1,0)</f>
        <v>1</v>
      </c>
      <c r="DD16" s="69">
        <f>+CN16+CV16</f>
        <v>2000</v>
      </c>
      <c r="DE16" s="69">
        <f>+CO16+CW16</f>
        <v>660000</v>
      </c>
      <c r="DF16" s="69">
        <f>CP16+CX16</f>
        <v>660000</v>
      </c>
      <c r="DG16" s="71">
        <f>+CQ16+CY16</f>
        <v>660000</v>
      </c>
      <c r="DH16" s="72">
        <f>+CZ16+CR16</f>
        <v>0</v>
      </c>
      <c r="DI16" s="68"/>
      <c r="DJ16" s="546"/>
      <c r="DK16" s="69">
        <f>IFERROR(IF(P16="","",VLOOKUP(P16,'リスト　修正しない事'!$AG$3:$AH$40,2,0)),0)</f>
        <v>320</v>
      </c>
      <c r="DL16" s="70">
        <f>IF(DM16&gt;0,1,0)</f>
        <v>0</v>
      </c>
      <c r="DM16" s="547"/>
      <c r="DN16" s="69">
        <f>IFERROR(IF(DM16&gt;0,ROUND(DK16*DM16,0),0),0)</f>
        <v>0</v>
      </c>
      <c r="DO16" s="69">
        <f>+DP16+DQ16</f>
        <v>0</v>
      </c>
      <c r="DP16" s="71">
        <f>IF($V16="初 年 度",DN16,0)</f>
        <v>0</v>
      </c>
      <c r="DQ16" s="72">
        <f>IF($V16="次 年 度",DN16,0)</f>
        <v>0</v>
      </c>
      <c r="DR16" s="68"/>
      <c r="DS16" s="546"/>
      <c r="DT16" s="70">
        <f>IF(DU16&gt;0,1,0)</f>
        <v>0</v>
      </c>
      <c r="DU16" s="547"/>
      <c r="DV16" s="547"/>
      <c r="DW16" s="69">
        <f>+DX16+DY16</f>
        <v>0</v>
      </c>
      <c r="DX16" s="548"/>
      <c r="DY16" s="549"/>
      <c r="DZ16" s="68"/>
      <c r="EA16" s="73">
        <f>+DJ16+DS16</f>
        <v>0</v>
      </c>
      <c r="EB16" s="70">
        <f>+DL16+DT16</f>
        <v>0</v>
      </c>
      <c r="EC16" s="69">
        <f>+DM16+DU16</f>
        <v>0</v>
      </c>
      <c r="ED16" s="69">
        <f t="shared" ref="ED16:EG16" si="1">+DN16+DV16</f>
        <v>0</v>
      </c>
      <c r="EE16" s="69">
        <f t="shared" si="1"/>
        <v>0</v>
      </c>
      <c r="EF16" s="71">
        <f t="shared" si="1"/>
        <v>0</v>
      </c>
      <c r="EG16" s="72">
        <f t="shared" si="1"/>
        <v>0</v>
      </c>
      <c r="EH16" s="68"/>
      <c r="EI16" s="73">
        <f>+DB16+EA16</f>
        <v>160</v>
      </c>
      <c r="EJ16" s="70">
        <f>+DC16+EB16</f>
        <v>1</v>
      </c>
      <c r="EK16" s="69">
        <f>+DD16+EC16</f>
        <v>2000</v>
      </c>
      <c r="EL16" s="69">
        <f t="shared" ref="EL16:EO16" si="2">+DE16+ED16</f>
        <v>660000</v>
      </c>
      <c r="EM16" s="69">
        <f t="shared" si="2"/>
        <v>660000</v>
      </c>
      <c r="EN16" s="71">
        <f t="shared" si="2"/>
        <v>660000</v>
      </c>
      <c r="EO16" s="72">
        <f t="shared" si="2"/>
        <v>0</v>
      </c>
      <c r="EP16" s="68"/>
      <c r="EQ16" s="546"/>
      <c r="ER16" s="70">
        <f>IF(ES16&gt;0,1,0)</f>
        <v>0</v>
      </c>
      <c r="ES16" s="547"/>
      <c r="ET16" s="548"/>
      <c r="EU16" s="69">
        <f>+EV16+EW16</f>
        <v>0</v>
      </c>
      <c r="EV16" s="548"/>
      <c r="EW16" s="549"/>
      <c r="EX16" s="68"/>
      <c r="EY16" s="546"/>
      <c r="EZ16" s="70">
        <f>IF(FA16&gt;0,1,0)</f>
        <v>0</v>
      </c>
      <c r="FA16" s="547"/>
      <c r="FB16" s="548"/>
      <c r="FC16" s="69">
        <f>+FD16+FE16</f>
        <v>0</v>
      </c>
      <c r="FD16" s="548"/>
      <c r="FE16" s="549"/>
      <c r="FF16" s="68"/>
      <c r="FG16" s="546"/>
      <c r="FH16" s="70">
        <f>IF(FI16&gt;0,1,0)</f>
        <v>0</v>
      </c>
      <c r="FI16" s="547"/>
      <c r="FJ16" s="548"/>
      <c r="FK16" s="69">
        <f>+FL16+FM16</f>
        <v>0</v>
      </c>
      <c r="FL16" s="548"/>
      <c r="FM16" s="549"/>
      <c r="FN16" s="68"/>
      <c r="FO16" s="546"/>
      <c r="FP16" s="70">
        <f>IF(FQ16&gt;0,1,0)</f>
        <v>0</v>
      </c>
      <c r="FQ16" s="547"/>
      <c r="FR16" s="548"/>
      <c r="FS16" s="69">
        <f>+FT16+FU16</f>
        <v>0</v>
      </c>
      <c r="FT16" s="548"/>
      <c r="FU16" s="549"/>
      <c r="FV16" s="68"/>
      <c r="FW16" s="73">
        <f>+EQ16+EY16+FG16+FO16</f>
        <v>0</v>
      </c>
      <c r="FX16" s="69">
        <f t="shared" ref="FX16:GB16" si="3">+ER16+EZ16+FH16+FP16</f>
        <v>0</v>
      </c>
      <c r="FY16" s="69">
        <f t="shared" si="3"/>
        <v>0</v>
      </c>
      <c r="FZ16" s="69">
        <f t="shared" si="3"/>
        <v>0</v>
      </c>
      <c r="GA16" s="69">
        <f t="shared" si="3"/>
        <v>0</v>
      </c>
      <c r="GB16" s="74">
        <f t="shared" si="3"/>
        <v>0</v>
      </c>
      <c r="GC16" s="68"/>
      <c r="GD16" s="550"/>
      <c r="GE16" s="71">
        <f>IFERROR(IF(P16="","",VLOOKUP(P16,'リスト　修正しない事'!$AJ$3:$AK$40,2,0)),0)</f>
        <v>80</v>
      </c>
      <c r="GF16" s="75">
        <f>IF(GG16&gt;0,1,0)</f>
        <v>1</v>
      </c>
      <c r="GG16" s="547">
        <v>1000</v>
      </c>
      <c r="GH16" s="69">
        <f>IFERROR(IF(GG16&gt;0,ROUND(GE16*GG16,0),0),0)</f>
        <v>80000</v>
      </c>
      <c r="GI16" s="69">
        <f>+GJ16+GK16</f>
        <v>80000</v>
      </c>
      <c r="GJ16" s="71">
        <f>IF($V16="初 年 度",GH16,0)</f>
        <v>80000</v>
      </c>
      <c r="GK16" s="72">
        <f>IF($V16="次 年 度",GH16,0)</f>
        <v>0</v>
      </c>
      <c r="GL16" s="68"/>
      <c r="GM16" s="550"/>
      <c r="GN16" s="409">
        <f>IF(GO16&gt;0,1,0)</f>
        <v>0</v>
      </c>
      <c r="GO16" s="547"/>
      <c r="GP16" s="547"/>
      <c r="GQ16" s="69">
        <f>+GR16+GS16</f>
        <v>0</v>
      </c>
      <c r="GR16" s="548"/>
      <c r="GS16" s="549"/>
      <c r="GT16" s="68"/>
      <c r="GU16" s="76">
        <f>GD16+GM16</f>
        <v>0</v>
      </c>
      <c r="GV16" s="409">
        <f t="shared" ref="GV16:HA16" si="4">GE16+GN16</f>
        <v>80</v>
      </c>
      <c r="GW16" s="69">
        <f>GG16+GO16</f>
        <v>1000</v>
      </c>
      <c r="GX16" s="69">
        <f>GH16+GP16</f>
        <v>80000</v>
      </c>
      <c r="GY16" s="69">
        <f>GI16+GQ16</f>
        <v>80000</v>
      </c>
      <c r="GZ16" s="71">
        <f>GJ16+GR16</f>
        <v>80000</v>
      </c>
      <c r="HA16" s="72">
        <f>GK16+GS16</f>
        <v>0</v>
      </c>
      <c r="HB16" s="68"/>
      <c r="HC16" s="550"/>
      <c r="HD16" s="409">
        <f>IF(HE16&gt;0,1,0)</f>
        <v>0</v>
      </c>
      <c r="HE16" s="547"/>
      <c r="HF16" s="548"/>
      <c r="HG16" s="69">
        <f>+HH16+HI16</f>
        <v>0</v>
      </c>
      <c r="HH16" s="548"/>
      <c r="HI16" s="549"/>
      <c r="HJ16" s="68"/>
      <c r="HK16" s="550"/>
      <c r="HL16" s="409">
        <f>IF(HM16&gt;0,1,0)</f>
        <v>0</v>
      </c>
      <c r="HM16" s="547"/>
      <c r="HN16" s="548"/>
      <c r="HO16" s="69">
        <f>+HP16+HQ16</f>
        <v>0</v>
      </c>
      <c r="HP16" s="548"/>
      <c r="HQ16" s="549"/>
      <c r="HR16" s="68"/>
      <c r="HS16" s="550"/>
      <c r="HT16" s="409">
        <f>IF(HU16&gt;0,1,0)</f>
        <v>0</v>
      </c>
      <c r="HU16" s="547"/>
      <c r="HV16" s="548"/>
      <c r="HW16" s="69">
        <f>+HX16+HY16</f>
        <v>0</v>
      </c>
      <c r="HX16" s="548"/>
      <c r="HY16" s="549"/>
      <c r="HZ16" s="68"/>
      <c r="IA16" s="550"/>
      <c r="IB16" s="409">
        <f>IF(IC16&gt;0,1,0)</f>
        <v>0</v>
      </c>
      <c r="IC16" s="547"/>
      <c r="ID16" s="548"/>
      <c r="IE16" s="69">
        <f>+IF16+IG16</f>
        <v>0</v>
      </c>
      <c r="IF16" s="548"/>
      <c r="IG16" s="549"/>
      <c r="IH16" s="68"/>
      <c r="II16" s="73">
        <f>HK16+HS16+IA16</f>
        <v>0</v>
      </c>
      <c r="IJ16" s="71">
        <f t="shared" ref="IJ16:IN16" si="5">HL16+HT16+IB16</f>
        <v>0</v>
      </c>
      <c r="IK16" s="71">
        <f>HN16+HV16+ID16</f>
        <v>0</v>
      </c>
      <c r="IL16" s="69">
        <f t="shared" ref="IL16:IN16" si="6">HO16+HW16+IE16</f>
        <v>0</v>
      </c>
      <c r="IM16" s="71">
        <f t="shared" si="6"/>
        <v>0</v>
      </c>
      <c r="IN16" s="72">
        <f t="shared" si="6"/>
        <v>0</v>
      </c>
      <c r="IO16" s="68"/>
      <c r="IP16" s="76">
        <f>+CC16+EI16+FW16+GU16+HC16+II16</f>
        <v>350</v>
      </c>
      <c r="IQ16" s="72">
        <f t="shared" ref="IQ16:IU16" si="7">+CD16+EJ16+FX16+GV16+HD16+IJ16</f>
        <v>84</v>
      </c>
      <c r="IR16" s="72">
        <f>+CE16+EK16+FY16+GW16+HE16+IK16</f>
        <v>6160</v>
      </c>
      <c r="IS16" s="71">
        <f t="shared" si="7"/>
        <v>1416400</v>
      </c>
      <c r="IT16" s="69">
        <f t="shared" si="7"/>
        <v>1416400</v>
      </c>
      <c r="IU16" s="74">
        <f t="shared" si="7"/>
        <v>1416400</v>
      </c>
      <c r="IV16" s="546"/>
      <c r="IW16" s="69">
        <f>IF(IX16&gt;0,1,0)</f>
        <v>0</v>
      </c>
      <c r="IX16" s="548"/>
      <c r="IY16" s="71">
        <f>IFERROR(IF(IX16&gt;0,ROUND(IV16*IX16,0),0),0)</f>
        <v>0</v>
      </c>
      <c r="IZ16" s="69">
        <f>+JA16+JB16</f>
        <v>0</v>
      </c>
      <c r="JA16" s="71">
        <f>IF($V16="初 年 度",IY16,0)</f>
        <v>0</v>
      </c>
      <c r="JB16" s="77">
        <f>IF($V16="次 年 度",IY16,0)</f>
        <v>0</v>
      </c>
      <c r="JC16" s="76">
        <f>+IR16+IY16</f>
        <v>6160</v>
      </c>
      <c r="JD16" s="71">
        <f t="shared" ref="JD16:JF16" si="8">+IS16+IZ16</f>
        <v>1416400</v>
      </c>
      <c r="JE16" s="71">
        <f t="shared" si="8"/>
        <v>1416400</v>
      </c>
      <c r="JF16" s="78">
        <f t="shared" si="8"/>
        <v>1416400</v>
      </c>
      <c r="JG16" s="826"/>
      <c r="JH16" s="827"/>
      <c r="JI16" s="828"/>
      <c r="JJ16" s="826"/>
      <c r="JK16" s="827"/>
      <c r="JL16" s="828"/>
      <c r="JM16" s="826"/>
      <c r="JN16" s="827"/>
      <c r="JO16" s="828"/>
      <c r="JP16" s="826"/>
      <c r="JQ16" s="827"/>
      <c r="JR16" s="828"/>
      <c r="JS16" s="829"/>
      <c r="JT16" s="827"/>
      <c r="JU16" s="828"/>
      <c r="JV16" s="826"/>
      <c r="JW16" s="827"/>
      <c r="JX16" s="828"/>
      <c r="JY16" s="826"/>
      <c r="JZ16" s="827"/>
      <c r="KA16" s="828"/>
      <c r="KB16" s="826"/>
      <c r="KC16" s="827"/>
      <c r="KD16" s="828"/>
      <c r="KE16" s="826"/>
      <c r="KF16" s="827"/>
      <c r="KG16" s="828"/>
      <c r="KH16" s="829"/>
      <c r="KI16" s="827"/>
      <c r="KJ16" s="828"/>
      <c r="KK16" s="829"/>
      <c r="KL16" s="827"/>
      <c r="KM16" s="828"/>
      <c r="KN16" s="826"/>
      <c r="KO16" s="827"/>
      <c r="KP16" s="828"/>
      <c r="KQ16" s="830"/>
      <c r="KR16" s="831"/>
      <c r="KS16" s="828"/>
      <c r="KT16" s="826"/>
      <c r="KU16" s="827"/>
      <c r="KV16" s="828"/>
      <c r="KW16" s="826"/>
      <c r="KX16" s="827"/>
      <c r="KY16" s="828"/>
      <c r="KZ16" s="830"/>
      <c r="LA16" s="827"/>
      <c r="LB16" s="828"/>
      <c r="LC16" s="826"/>
      <c r="LD16" s="827"/>
      <c r="LE16" s="828"/>
      <c r="LF16" s="830"/>
      <c r="LG16" s="827"/>
      <c r="LH16" s="828"/>
      <c r="LI16" s="829"/>
      <c r="LJ16" s="827"/>
      <c r="LK16" s="828"/>
      <c r="LL16" s="826"/>
      <c r="LM16" s="827"/>
      <c r="LN16" s="832"/>
      <c r="LO16" s="833"/>
      <c r="LP16" s="179"/>
      <c r="LQ16" s="181"/>
      <c r="LR16" s="410"/>
      <c r="LS16" s="411"/>
      <c r="LT16" s="412"/>
      <c r="LU16" s="412"/>
      <c r="LV16" s="413"/>
      <c r="LW16" s="411"/>
      <c r="LX16" s="412"/>
      <c r="LY16" s="412"/>
      <c r="LZ16" s="412"/>
      <c r="MA16" s="412"/>
      <c r="MB16" s="414"/>
      <c r="MC16" s="411"/>
      <c r="MD16" s="414"/>
      <c r="ME16" s="415"/>
      <c r="MF16" s="415"/>
      <c r="MG16" s="415"/>
      <c r="MH16" s="415"/>
      <c r="MI16" s="415"/>
      <c r="MJ16" s="415"/>
      <c r="MK16" s="415"/>
      <c r="ML16" s="415"/>
      <c r="MM16" s="416"/>
      <c r="MN16" s="416"/>
      <c r="MO16" s="416"/>
    </row>
    <row r="17" spans="1:353" ht="18.75" customHeight="1">
      <c r="A17" s="516" t="str">
        <f>+$A$16</f>
        <v>令和７年度</v>
      </c>
      <c r="B17" s="518" t="str">
        <f>+$B$16</f>
        <v>2次</v>
      </c>
      <c r="C17" s="521" t="str">
        <f>+$C$16</f>
        <v>群馬県</v>
      </c>
      <c r="D17" s="79">
        <f t="shared" ref="D17:D29" si="9">ROUNDDOWN(ROW()/2-7,0)</f>
        <v>1</v>
      </c>
      <c r="E17" s="524" t="s">
        <v>483</v>
      </c>
      <c r="F17" s="527" t="s">
        <v>329</v>
      </c>
      <c r="G17" s="907" t="str">
        <f>+G16</f>
        <v>群馬太郎</v>
      </c>
      <c r="H17" s="908" t="str">
        <f t="shared" ref="H17:R17" si="10">IF($F17="今回請求",H16,IF($F17="済",H16,""))</f>
        <v>（○）</v>
      </c>
      <c r="I17" s="909" t="str">
        <f t="shared" si="10"/>
        <v>（○）</v>
      </c>
      <c r="J17" s="909" t="str">
        <f t="shared" si="10"/>
        <v>（－）</v>
      </c>
      <c r="K17" s="910" t="str">
        <f t="shared" si="10"/>
        <v>（○）</v>
      </c>
      <c r="L17" s="87" t="str">
        <f t="shared" si="10"/>
        <v>りんご</v>
      </c>
      <c r="M17" s="92">
        <f t="shared" si="10"/>
        <v>0</v>
      </c>
      <c r="N17" s="91" t="str">
        <f t="shared" si="10"/>
        <v>りんご</v>
      </c>
      <c r="O17" s="85">
        <f t="shared" si="10"/>
        <v>0</v>
      </c>
      <c r="P17" s="86" t="str">
        <f t="shared" si="10"/>
        <v>りんご（わい化栽培）</v>
      </c>
      <c r="Q17" s="911">
        <f t="shared" si="10"/>
        <v>0</v>
      </c>
      <c r="R17" s="84" t="str">
        <f t="shared" si="10"/>
        <v>ぐんま名月</v>
      </c>
      <c r="S17" s="923">
        <f>IFERROR(IF((W17+AV17)&gt;0,ROUNDDOWN((W17+AV17)/(Z17+AY17),4)*1000," "),"")</f>
        <v>57.6</v>
      </c>
      <c r="T17" s="440">
        <f>IFERROR(IF(P17="","",VLOOKUP(P17,'リスト　修正しない事'!$W$3:$X$40,2,0)),0)</f>
        <v>62</v>
      </c>
      <c r="U17" s="912" t="str">
        <f>IF($F17="今回請求",U16,IF($F17="済",U16,""))</f>
        <v>免税事業者</v>
      </c>
      <c r="V17" s="913" t="str">
        <f>IF($F17="今回請求",V16,IF($F17="済",V16,""))</f>
        <v>初 年 度</v>
      </c>
      <c r="W17" s="85">
        <f>IFERROR(IF($F17="今回請求",W16,IF($F17="済",W16,"")),"")</f>
        <v>70</v>
      </c>
      <c r="X17" s="81">
        <f>IFERROR(IF(P17="","",VLOOKUP(P17,'リスト　修正しない事'!$AD$2:$AE$40,2,0)),0)</f>
        <v>330</v>
      </c>
      <c r="Y17" s="82">
        <f>IF(Z17&gt;0,1,0)</f>
        <v>1</v>
      </c>
      <c r="Z17" s="85">
        <f>IFERROR(IF($F17="今回請求",Z16,IF($F17="済",Z16,"")),"")</f>
        <v>1080</v>
      </c>
      <c r="AA17" s="83">
        <f>IFERROR(IF(Z17&gt;0,ROUND(X17*Z17,0),0),0)</f>
        <v>356400</v>
      </c>
      <c r="AB17" s="84">
        <f>+AC17+AD17</f>
        <v>356400</v>
      </c>
      <c r="AC17" s="85">
        <f>IF($V17="初 年 度",AA17,0)</f>
        <v>356400</v>
      </c>
      <c r="AD17" s="86">
        <f>IF($V17="次 年 度",AA17,0)</f>
        <v>0</v>
      </c>
      <c r="AE17" s="917"/>
      <c r="AF17" s="85">
        <f>IFERROR(IF($F17="今回請求",AF16,IF($F17="済",AF16,"")),"")</f>
        <v>70</v>
      </c>
      <c r="AG17" s="82">
        <f>IF(AH17&gt;0,1,0)</f>
        <v>1</v>
      </c>
      <c r="AH17" s="85">
        <f>IFERROR(IF($F17="今回請求",AH16,IF($F17="済",AH16,"")),"")</f>
        <v>1080</v>
      </c>
      <c r="AI17" s="914"/>
      <c r="AJ17" s="84">
        <f>+AK17+AL17</f>
        <v>0</v>
      </c>
      <c r="AK17" s="915"/>
      <c r="AL17" s="916"/>
      <c r="AM17" s="917"/>
      <c r="AN17" s="85">
        <f>SUM(W17,AF17)</f>
        <v>140</v>
      </c>
      <c r="AO17" s="82">
        <f>SUM(Y17,AG17)</f>
        <v>2</v>
      </c>
      <c r="AP17" s="85">
        <f>SUM(Z17,AH17)</f>
        <v>2160</v>
      </c>
      <c r="AQ17" s="83">
        <f>SUM(AA17,AI17)</f>
        <v>356400</v>
      </c>
      <c r="AR17" s="84">
        <f>SUM(AB17,AJ17)</f>
        <v>356400</v>
      </c>
      <c r="AS17" s="85">
        <f>SUM(AC17,AK17)</f>
        <v>356400</v>
      </c>
      <c r="AT17" s="86">
        <f>SUM(AD17,AL17)</f>
        <v>0</v>
      </c>
      <c r="AU17" s="917"/>
      <c r="AV17" s="85">
        <f>IFERROR(IF($F17="今回請求",AV16,IF($F17="済",AV16,"")),"")</f>
        <v>50</v>
      </c>
      <c r="AW17" s="81">
        <f>IFERROR(IF(P17="","",VLOOKUP(P17,'リスト　修正しない事'!$AG$3:$AH$40,2,0)),0)</f>
        <v>320</v>
      </c>
      <c r="AX17" s="82">
        <f>IF(AY17&gt;0,1,0)</f>
        <v>1</v>
      </c>
      <c r="AY17" s="85">
        <f>IFERROR(IF($F17="今回請求",AY16,IF($F17="済",AY16,"")),"")</f>
        <v>1000</v>
      </c>
      <c r="AZ17" s="83">
        <f>IFERROR(IF(AY17&gt;0,ROUND(AW17*AY17,0),0),0)</f>
        <v>320000</v>
      </c>
      <c r="BA17" s="84">
        <f>+BB17+BC17</f>
        <v>320000</v>
      </c>
      <c r="BB17" s="85">
        <f>IF($V17="初 年 度",AZ17,0)</f>
        <v>320000</v>
      </c>
      <c r="BC17" s="86">
        <f>IF($V17="次 年 度",AZ17,0)</f>
        <v>0</v>
      </c>
      <c r="BD17" s="917"/>
      <c r="BE17" s="85">
        <f>IFERROR(IF($F17="今回請求",BE16,IF($F17="済",BE16,"")),"")</f>
        <v>0</v>
      </c>
      <c r="BF17" s="82">
        <f>IF(BG17&gt;0,1,0)</f>
        <v>0</v>
      </c>
      <c r="BG17" s="85">
        <f>IFERROR(IF($F17="今回請求",BG16,IF($F17="済",BG16,"")),"")</f>
        <v>0</v>
      </c>
      <c r="BH17" s="914"/>
      <c r="BI17" s="84">
        <f>+BJ17+BK17</f>
        <v>0</v>
      </c>
      <c r="BJ17" s="915"/>
      <c r="BK17" s="916"/>
      <c r="BL17" s="917"/>
      <c r="BM17" s="85">
        <f>SUM(AV17,BE17)</f>
        <v>50</v>
      </c>
      <c r="BN17" s="85">
        <f>SUM(AX17,BF17)</f>
        <v>1</v>
      </c>
      <c r="BO17" s="85">
        <f t="shared" ref="BO17:BS17" si="11">SUM(AY17,BG17)</f>
        <v>1000</v>
      </c>
      <c r="BP17" s="83">
        <f t="shared" si="11"/>
        <v>320000</v>
      </c>
      <c r="BQ17" s="84">
        <f t="shared" si="11"/>
        <v>320000</v>
      </c>
      <c r="BR17" s="85">
        <f t="shared" si="11"/>
        <v>320000</v>
      </c>
      <c r="BS17" s="86">
        <f t="shared" si="11"/>
        <v>0</v>
      </c>
      <c r="BT17" s="917"/>
      <c r="BU17" s="85">
        <f>IFERROR(IF($F17="今回請求",BU16,IF($F17="済",BU16,"")),"")</f>
        <v>0</v>
      </c>
      <c r="BV17" s="82">
        <f>IF(BW17&gt;0,1,0)</f>
        <v>0</v>
      </c>
      <c r="BW17" s="85">
        <f>IFERROR(IF($F17="今回請求",BW16,IF($F17="済",BW16,"")),"")</f>
        <v>0</v>
      </c>
      <c r="BX17" s="914"/>
      <c r="BY17" s="84">
        <f>+BZ17+CA17</f>
        <v>0</v>
      </c>
      <c r="BZ17" s="915"/>
      <c r="CA17" s="916"/>
      <c r="CB17" s="917"/>
      <c r="CC17" s="85">
        <f t="shared" ref="CC17:CI17" si="12">IFERROR(IF($F17="今回請求",CC16,IF($F17="済",CC16,"")),"")</f>
        <v>190</v>
      </c>
      <c r="CD17" s="82">
        <f t="shared" si="12"/>
        <v>3</v>
      </c>
      <c r="CE17" s="85">
        <f t="shared" si="12"/>
        <v>3160</v>
      </c>
      <c r="CF17" s="83">
        <f t="shared" si="12"/>
        <v>676400</v>
      </c>
      <c r="CG17" s="84">
        <f t="shared" si="12"/>
        <v>676400</v>
      </c>
      <c r="CH17" s="85">
        <f t="shared" si="12"/>
        <v>676400</v>
      </c>
      <c r="CI17" s="86">
        <f t="shared" si="12"/>
        <v>0</v>
      </c>
      <c r="CJ17" s="917"/>
      <c r="CK17" s="85">
        <f t="shared" ref="CK17" si="13">IFERROR(IF($F17="今回請求",CK16,IF($F17="済",CK16,"")),"")</f>
        <v>160</v>
      </c>
      <c r="CL17" s="81">
        <f t="shared" ref="CL17" si="14">IFERROR(IF($F17="今回請求",CL16,IF($F17="済",CL16,"")),"")</f>
        <v>330</v>
      </c>
      <c r="CM17" s="82">
        <f t="shared" ref="CM17" si="15">IFERROR(IF($F17="今回請求",CM16,IF($F17="済",CM16,"")),"")</f>
        <v>1</v>
      </c>
      <c r="CN17" s="85">
        <f t="shared" ref="CN17" si="16">IFERROR(IF($F17="今回請求",CN16,IF($F17="済",CN16,"")),"")</f>
        <v>2000</v>
      </c>
      <c r="CO17" s="83">
        <f t="shared" ref="CO17" si="17">IFERROR(IF($F17="今回請求",CO16,IF($F17="済",CO16,"")),"")</f>
        <v>660000</v>
      </c>
      <c r="CP17" s="84">
        <f t="shared" ref="CP17" si="18">IFERROR(IF($F17="今回請求",CP16,IF($F17="済",CP16,"")),"")</f>
        <v>660000</v>
      </c>
      <c r="CQ17" s="85">
        <f t="shared" ref="CQ17" si="19">IFERROR(IF($F17="今回請求",CQ16,IF($F17="済",CQ16,"")),"")</f>
        <v>660000</v>
      </c>
      <c r="CR17" s="86">
        <f t="shared" ref="CR17" si="20">IFERROR(IF($F17="今回請求",CR16,IF($F17="済",CR16,"")),"")</f>
        <v>0</v>
      </c>
      <c r="CS17" s="917"/>
      <c r="CT17" s="85">
        <f t="shared" ref="CT17" si="21">IFERROR(IF($F17="今回請求",CT16,IF($F17="済",CT16,"")),"")</f>
        <v>0</v>
      </c>
      <c r="CU17" s="82">
        <f t="shared" ref="CU17" si="22">IFERROR(IF($F17="今回請求",CU16,IF($F17="済",CU16,"")),"")</f>
        <v>0</v>
      </c>
      <c r="CV17" s="85">
        <f t="shared" ref="CV17" si="23">IFERROR(IF($F17="今回請求",CV16,IF($F17="済",CV16,"")),"")</f>
        <v>0</v>
      </c>
      <c r="CW17" s="83">
        <f t="shared" ref="CW17" si="24">IFERROR(IF($F17="今回請求",CW16,IF($F17="済",CW16,"")),"")</f>
        <v>0</v>
      </c>
      <c r="CX17" s="84">
        <f t="shared" ref="CX17" si="25">IFERROR(IF($F17="今回請求",CX16,IF($F17="済",CX16,"")),"")</f>
        <v>0</v>
      </c>
      <c r="CY17" s="85">
        <f t="shared" ref="CY17" si="26">IFERROR(IF($F17="今回請求",CY16,IF($F17="済",CY16,"")),"")</f>
        <v>0</v>
      </c>
      <c r="CZ17" s="86">
        <f t="shared" ref="CZ17" si="27">IFERROR(IF($F17="今回請求",CZ16,IF($F17="済",CZ16,"")),"")</f>
        <v>0</v>
      </c>
      <c r="DA17" s="917"/>
      <c r="DB17" s="85">
        <f t="shared" ref="DB17" si="28">IFERROR(IF($F17="今回請求",DB16,IF($F17="済",DB16,"")),"")</f>
        <v>160</v>
      </c>
      <c r="DC17" s="82"/>
      <c r="DD17" s="85"/>
      <c r="DE17" s="83"/>
      <c r="DF17" s="84"/>
      <c r="DG17" s="85"/>
      <c r="DH17" s="86"/>
      <c r="DI17" s="917"/>
      <c r="DJ17" s="85">
        <f>IFERROR(IF($F17="今回請求",DJ16,IF($F17="済",DJ16,"")),"")</f>
        <v>0</v>
      </c>
      <c r="DK17" s="81" t="str">
        <f>IFERROR(IF(DC17="","",VLOOKUP(DC17,'リスト　修正しない事'!$AD$2:$AE$40,2,0)),0)</f>
        <v/>
      </c>
      <c r="DL17" s="82">
        <f>IF(DM17&gt;0,1,0)</f>
        <v>0</v>
      </c>
      <c r="DM17" s="85">
        <f>IFERROR(IF($F17="今回請求",DM16,IF($F17="済",DM16,"")),"")</f>
        <v>0</v>
      </c>
      <c r="DN17" s="83">
        <f>IFERROR(IF(DM17&gt;0,ROUND(DK17*DM17,0),0),0)</f>
        <v>0</v>
      </c>
      <c r="DO17" s="84">
        <f>+DP17+DQ17</f>
        <v>0</v>
      </c>
      <c r="DP17" s="85">
        <f>IF($V17="初 年 度",DN17,0)</f>
        <v>0</v>
      </c>
      <c r="DQ17" s="86">
        <f>IF($V17="次 年 度",DN17,0)</f>
        <v>0</v>
      </c>
      <c r="DR17" s="917"/>
      <c r="DS17" s="85">
        <f t="shared" ref="DS17:DY17" si="29">IFERROR(IF(DR17&gt;0,ROUND(DP17*DR17,0),0),0)</f>
        <v>0</v>
      </c>
      <c r="DT17" s="82">
        <f t="shared" si="29"/>
        <v>0</v>
      </c>
      <c r="DU17" s="85">
        <f t="shared" si="29"/>
        <v>0</v>
      </c>
      <c r="DV17" s="83">
        <f t="shared" si="29"/>
        <v>0</v>
      </c>
      <c r="DW17" s="84">
        <f t="shared" si="29"/>
        <v>0</v>
      </c>
      <c r="DX17" s="85">
        <f t="shared" si="29"/>
        <v>0</v>
      </c>
      <c r="DY17" s="86">
        <f t="shared" si="29"/>
        <v>0</v>
      </c>
      <c r="DZ17" s="917"/>
      <c r="EA17" s="85">
        <f t="shared" ref="EA17:EG17" si="30">IFERROR(IF(DZ17&gt;0,ROUND(DX17*DZ17,0),0),0)</f>
        <v>0</v>
      </c>
      <c r="EB17" s="82">
        <f t="shared" si="30"/>
        <v>0</v>
      </c>
      <c r="EC17" s="85">
        <f t="shared" si="30"/>
        <v>0</v>
      </c>
      <c r="ED17" s="83">
        <f t="shared" si="30"/>
        <v>0</v>
      </c>
      <c r="EE17" s="84">
        <f t="shared" si="30"/>
        <v>0</v>
      </c>
      <c r="EF17" s="85">
        <f t="shared" si="30"/>
        <v>0</v>
      </c>
      <c r="EG17" s="86">
        <f t="shared" si="30"/>
        <v>0</v>
      </c>
      <c r="EH17" s="917"/>
      <c r="EI17" s="85">
        <f t="shared" ref="EI17:EO17" si="31">IFERROR(IF(EH17&gt;0,ROUND(EF17*EH17,0),0),0)</f>
        <v>0</v>
      </c>
      <c r="EJ17" s="82">
        <f t="shared" si="31"/>
        <v>0</v>
      </c>
      <c r="EK17" s="85">
        <f t="shared" si="31"/>
        <v>0</v>
      </c>
      <c r="EL17" s="83">
        <f t="shared" si="31"/>
        <v>0</v>
      </c>
      <c r="EM17" s="84">
        <f t="shared" si="31"/>
        <v>0</v>
      </c>
      <c r="EN17" s="85">
        <f t="shared" si="31"/>
        <v>0</v>
      </c>
      <c r="EO17" s="86">
        <f t="shared" si="31"/>
        <v>0</v>
      </c>
      <c r="EP17" s="917"/>
      <c r="EQ17" s="85">
        <f t="shared" ref="EQ17:EW17" si="32">IFERROR(IF(EP17&gt;0,ROUND(EN17*EP17,0),0),0)</f>
        <v>0</v>
      </c>
      <c r="ER17" s="81">
        <f t="shared" si="32"/>
        <v>0</v>
      </c>
      <c r="ES17" s="85">
        <f t="shared" si="32"/>
        <v>0</v>
      </c>
      <c r="ET17" s="85">
        <f t="shared" si="32"/>
        <v>0</v>
      </c>
      <c r="EU17" s="84">
        <f t="shared" si="32"/>
        <v>0</v>
      </c>
      <c r="EV17" s="85">
        <f t="shared" si="32"/>
        <v>0</v>
      </c>
      <c r="EW17" s="86">
        <f t="shared" si="32"/>
        <v>0</v>
      </c>
      <c r="EX17" s="917"/>
      <c r="EY17" s="86">
        <f t="shared" ref="EY17:FE17" si="33">IFERROR(IF(EX17&gt;0,ROUND(EV17*EX17,0),0),0)</f>
        <v>0</v>
      </c>
      <c r="EZ17" s="83">
        <f t="shared" si="33"/>
        <v>0</v>
      </c>
      <c r="FA17" s="85">
        <f t="shared" si="33"/>
        <v>0</v>
      </c>
      <c r="FB17" s="85">
        <f t="shared" si="33"/>
        <v>0</v>
      </c>
      <c r="FC17" s="84">
        <f t="shared" si="33"/>
        <v>0</v>
      </c>
      <c r="FD17" s="85">
        <f t="shared" si="33"/>
        <v>0</v>
      </c>
      <c r="FE17" s="86">
        <f t="shared" si="33"/>
        <v>0</v>
      </c>
      <c r="FF17" s="917"/>
      <c r="FG17" s="85">
        <f t="shared" ref="FG17:FM17" si="34">IFERROR(IF(FF17&gt;0,ROUND(FD17*FF17,0),0),0)</f>
        <v>0</v>
      </c>
      <c r="FH17" s="81">
        <f t="shared" si="34"/>
        <v>0</v>
      </c>
      <c r="FI17" s="85">
        <f t="shared" si="34"/>
        <v>0</v>
      </c>
      <c r="FJ17" s="85">
        <f t="shared" si="34"/>
        <v>0</v>
      </c>
      <c r="FK17" s="84">
        <f t="shared" si="34"/>
        <v>0</v>
      </c>
      <c r="FL17" s="85">
        <f t="shared" si="34"/>
        <v>0</v>
      </c>
      <c r="FM17" s="86">
        <f t="shared" si="34"/>
        <v>0</v>
      </c>
      <c r="FN17" s="917"/>
      <c r="FO17" s="86">
        <f t="shared" ref="FO17:FU17" si="35">IFERROR(IF(FN17&gt;0,ROUND(FL17*FN17,0),0),0)</f>
        <v>0</v>
      </c>
      <c r="FP17" s="83">
        <f t="shared" si="35"/>
        <v>0</v>
      </c>
      <c r="FQ17" s="85">
        <f t="shared" si="35"/>
        <v>0</v>
      </c>
      <c r="FR17" s="85">
        <f t="shared" si="35"/>
        <v>0</v>
      </c>
      <c r="FS17" s="84">
        <f t="shared" si="35"/>
        <v>0</v>
      </c>
      <c r="FT17" s="85">
        <f t="shared" si="35"/>
        <v>0</v>
      </c>
      <c r="FU17" s="86">
        <f t="shared" si="35"/>
        <v>0</v>
      </c>
      <c r="FV17" s="917"/>
      <c r="FW17" s="87">
        <f t="shared" ref="FW17:GB17" si="36">IFERROR(IF(FV17&gt;0,ROUND(FT17*FV17,0),0),0)</f>
        <v>0</v>
      </c>
      <c r="FX17" s="84">
        <f t="shared" si="36"/>
        <v>0</v>
      </c>
      <c r="FY17" s="84">
        <f t="shared" si="36"/>
        <v>0</v>
      </c>
      <c r="FZ17" s="84">
        <f t="shared" si="36"/>
        <v>0</v>
      </c>
      <c r="GA17" s="84">
        <f t="shared" si="36"/>
        <v>0</v>
      </c>
      <c r="GB17" s="88">
        <f t="shared" si="36"/>
        <v>0</v>
      </c>
      <c r="GC17" s="917"/>
      <c r="GD17" s="85">
        <f t="shared" ref="GD17:GK17" si="37">IFERROR(IF(GC17&gt;0,ROUND(GA17*GC17,0),0),0)</f>
        <v>0</v>
      </c>
      <c r="GE17" s="85">
        <f t="shared" si="37"/>
        <v>0</v>
      </c>
      <c r="GF17" s="89">
        <f t="shared" si="37"/>
        <v>0</v>
      </c>
      <c r="GG17" s="85">
        <f t="shared" si="37"/>
        <v>0</v>
      </c>
      <c r="GH17" s="84">
        <f t="shared" si="37"/>
        <v>0</v>
      </c>
      <c r="GI17" s="84">
        <f t="shared" si="37"/>
        <v>0</v>
      </c>
      <c r="GJ17" s="85">
        <f t="shared" si="37"/>
        <v>0</v>
      </c>
      <c r="GK17" s="86">
        <f t="shared" si="37"/>
        <v>0</v>
      </c>
      <c r="GL17" s="917"/>
      <c r="GM17" s="86">
        <f t="shared" ref="GM17:GS17" si="38">IFERROR(IF(GL17&gt;0,ROUND(GJ17*GL17,0),0),0)</f>
        <v>0</v>
      </c>
      <c r="GN17" s="89">
        <f t="shared" si="38"/>
        <v>0</v>
      </c>
      <c r="GO17" s="85">
        <f t="shared" si="38"/>
        <v>0</v>
      </c>
      <c r="GP17" s="84">
        <f t="shared" si="38"/>
        <v>0</v>
      </c>
      <c r="GQ17" s="84">
        <f t="shared" si="38"/>
        <v>0</v>
      </c>
      <c r="GR17" s="85">
        <f t="shared" si="38"/>
        <v>0</v>
      </c>
      <c r="GS17" s="86">
        <f t="shared" si="38"/>
        <v>0</v>
      </c>
      <c r="GT17" s="917"/>
      <c r="GU17" s="86">
        <f t="shared" ref="GU17:HA17" si="39">IFERROR(IF(GT17&gt;0,ROUND(GR17*GT17,0),0),0)</f>
        <v>0</v>
      </c>
      <c r="GV17" s="89">
        <f t="shared" si="39"/>
        <v>0</v>
      </c>
      <c r="GW17" s="85">
        <f t="shared" si="39"/>
        <v>0</v>
      </c>
      <c r="GX17" s="84">
        <f t="shared" si="39"/>
        <v>0</v>
      </c>
      <c r="GY17" s="84">
        <f t="shared" si="39"/>
        <v>0</v>
      </c>
      <c r="GZ17" s="85">
        <f t="shared" si="39"/>
        <v>0</v>
      </c>
      <c r="HA17" s="86">
        <f t="shared" si="39"/>
        <v>0</v>
      </c>
      <c r="HB17" s="917"/>
      <c r="HC17" s="86">
        <f t="shared" ref="HC17:HI17" si="40">IFERROR(IF(HB17&gt;0,ROUND(GZ17*HB17,0),0),0)</f>
        <v>0</v>
      </c>
      <c r="HD17" s="417">
        <f t="shared" si="40"/>
        <v>0</v>
      </c>
      <c r="HE17" s="85">
        <f t="shared" si="40"/>
        <v>0</v>
      </c>
      <c r="HF17" s="85">
        <f t="shared" si="40"/>
        <v>0</v>
      </c>
      <c r="HG17" s="90">
        <f t="shared" si="40"/>
        <v>0</v>
      </c>
      <c r="HH17" s="85">
        <f t="shared" si="40"/>
        <v>0</v>
      </c>
      <c r="HI17" s="86">
        <f t="shared" si="40"/>
        <v>0</v>
      </c>
      <c r="HJ17" s="917"/>
      <c r="HK17" s="86">
        <f t="shared" ref="HK17:HQ17" si="41">IFERROR(IF(HJ17&gt;0,ROUND(HH17*HJ17,0),0),0)</f>
        <v>0</v>
      </c>
      <c r="HL17" s="89">
        <f t="shared" si="41"/>
        <v>0</v>
      </c>
      <c r="HM17" s="85">
        <f t="shared" si="41"/>
        <v>0</v>
      </c>
      <c r="HN17" s="85">
        <f t="shared" si="41"/>
        <v>0</v>
      </c>
      <c r="HO17" s="84">
        <f t="shared" si="41"/>
        <v>0</v>
      </c>
      <c r="HP17" s="85">
        <f t="shared" si="41"/>
        <v>0</v>
      </c>
      <c r="HQ17" s="86">
        <f t="shared" si="41"/>
        <v>0</v>
      </c>
      <c r="HR17" s="917"/>
      <c r="HS17" s="86">
        <f t="shared" ref="HS17:HY17" si="42">IFERROR(IF(HR17&gt;0,ROUND(HP17*HR17,0),0),0)</f>
        <v>0</v>
      </c>
      <c r="HT17" s="418">
        <f t="shared" si="42"/>
        <v>0</v>
      </c>
      <c r="HU17" s="85">
        <f t="shared" si="42"/>
        <v>0</v>
      </c>
      <c r="HV17" s="85">
        <f t="shared" si="42"/>
        <v>0</v>
      </c>
      <c r="HW17" s="84">
        <f t="shared" si="42"/>
        <v>0</v>
      </c>
      <c r="HX17" s="85">
        <f t="shared" si="42"/>
        <v>0</v>
      </c>
      <c r="HY17" s="86">
        <f t="shared" si="42"/>
        <v>0</v>
      </c>
      <c r="HZ17" s="917"/>
      <c r="IA17" s="86">
        <f t="shared" ref="IA17:IG17" si="43">IFERROR(IF(HZ17&gt;0,ROUND(HX17*HZ17,0),0),0)</f>
        <v>0</v>
      </c>
      <c r="IB17" s="89">
        <f t="shared" si="43"/>
        <v>0</v>
      </c>
      <c r="IC17" s="85">
        <f t="shared" si="43"/>
        <v>0</v>
      </c>
      <c r="ID17" s="85">
        <f t="shared" si="43"/>
        <v>0</v>
      </c>
      <c r="IE17" s="84">
        <f t="shared" si="43"/>
        <v>0</v>
      </c>
      <c r="IF17" s="85">
        <f t="shared" si="43"/>
        <v>0</v>
      </c>
      <c r="IG17" s="86">
        <f t="shared" si="43"/>
        <v>0</v>
      </c>
      <c r="IH17" s="917"/>
      <c r="II17" s="87">
        <f t="shared" ref="II17:IN17" si="44">IFERROR(IF(IH17&gt;0,ROUND(IF17*IH17,0),0),0)</f>
        <v>0</v>
      </c>
      <c r="IJ17" s="85">
        <f t="shared" si="44"/>
        <v>0</v>
      </c>
      <c r="IK17" s="85">
        <f t="shared" si="44"/>
        <v>0</v>
      </c>
      <c r="IL17" s="84">
        <f t="shared" si="44"/>
        <v>0</v>
      </c>
      <c r="IM17" s="85">
        <f t="shared" si="44"/>
        <v>0</v>
      </c>
      <c r="IN17" s="86">
        <f t="shared" si="44"/>
        <v>0</v>
      </c>
      <c r="IO17" s="917"/>
      <c r="IP17" s="91">
        <f t="shared" ref="IP17:JF17" si="45">IFERROR(IF(IO17&gt;0,ROUND(IM17*IO17,0),0),0)</f>
        <v>0</v>
      </c>
      <c r="IQ17" s="86">
        <f t="shared" si="45"/>
        <v>0</v>
      </c>
      <c r="IR17" s="86">
        <f t="shared" si="45"/>
        <v>0</v>
      </c>
      <c r="IS17" s="85">
        <f t="shared" si="45"/>
        <v>0</v>
      </c>
      <c r="IT17" s="84">
        <f t="shared" si="45"/>
        <v>0</v>
      </c>
      <c r="IU17" s="88">
        <f t="shared" si="45"/>
        <v>0</v>
      </c>
      <c r="IV17" s="87">
        <f t="shared" si="45"/>
        <v>0</v>
      </c>
      <c r="IW17" s="84">
        <f t="shared" si="45"/>
        <v>0</v>
      </c>
      <c r="IX17" s="85">
        <f t="shared" si="45"/>
        <v>0</v>
      </c>
      <c r="IY17" s="85">
        <f t="shared" si="45"/>
        <v>0</v>
      </c>
      <c r="IZ17" s="84">
        <f t="shared" si="45"/>
        <v>0</v>
      </c>
      <c r="JA17" s="85">
        <f t="shared" si="45"/>
        <v>0</v>
      </c>
      <c r="JB17" s="92">
        <f t="shared" si="45"/>
        <v>0</v>
      </c>
      <c r="JC17" s="91">
        <f t="shared" si="45"/>
        <v>0</v>
      </c>
      <c r="JD17" s="85">
        <f t="shared" si="45"/>
        <v>0</v>
      </c>
      <c r="JE17" s="85">
        <f t="shared" si="45"/>
        <v>0</v>
      </c>
      <c r="JF17" s="93">
        <f t="shared" si="45"/>
        <v>0</v>
      </c>
      <c r="JG17" s="834"/>
      <c r="JH17" s="835"/>
      <c r="JI17" s="836"/>
      <c r="JJ17" s="834"/>
      <c r="JK17" s="835"/>
      <c r="JL17" s="836"/>
      <c r="JM17" s="834"/>
      <c r="JN17" s="835"/>
      <c r="JO17" s="836"/>
      <c r="JP17" s="834"/>
      <c r="JQ17" s="835"/>
      <c r="JR17" s="836"/>
      <c r="JS17" s="837"/>
      <c r="JT17" s="835"/>
      <c r="JU17" s="836"/>
      <c r="JV17" s="834"/>
      <c r="JW17" s="835"/>
      <c r="JX17" s="836"/>
      <c r="JY17" s="834"/>
      <c r="JZ17" s="835"/>
      <c r="KA17" s="836"/>
      <c r="KB17" s="834"/>
      <c r="KC17" s="835"/>
      <c r="KD17" s="836"/>
      <c r="KE17" s="834"/>
      <c r="KF17" s="835"/>
      <c r="KG17" s="836"/>
      <c r="KH17" s="837"/>
      <c r="KI17" s="835"/>
      <c r="KJ17" s="836"/>
      <c r="KK17" s="837"/>
      <c r="KL17" s="835"/>
      <c r="KM17" s="836"/>
      <c r="KN17" s="834"/>
      <c r="KO17" s="835"/>
      <c r="KP17" s="836"/>
      <c r="KQ17" s="838"/>
      <c r="KR17" s="839"/>
      <c r="KS17" s="836"/>
      <c r="KT17" s="834"/>
      <c r="KU17" s="835"/>
      <c r="KV17" s="836"/>
      <c r="KW17" s="834"/>
      <c r="KX17" s="835"/>
      <c r="KY17" s="836"/>
      <c r="KZ17" s="838"/>
      <c r="LA17" s="835"/>
      <c r="LB17" s="836"/>
      <c r="LC17" s="834"/>
      <c r="LD17" s="835"/>
      <c r="LE17" s="836"/>
      <c r="LF17" s="838"/>
      <c r="LG17" s="835"/>
      <c r="LH17" s="836"/>
      <c r="LI17" s="837"/>
      <c r="LJ17" s="835"/>
      <c r="LK17" s="836"/>
      <c r="LL17" s="834"/>
      <c r="LM17" s="835"/>
      <c r="LN17" s="840"/>
      <c r="LO17" s="841"/>
      <c r="LP17" s="539"/>
      <c r="LQ17" s="540"/>
      <c r="LR17" s="419"/>
      <c r="LS17" s="411"/>
      <c r="LT17" s="412"/>
      <c r="LU17" s="412"/>
      <c r="LV17" s="413"/>
      <c r="LW17" s="411"/>
      <c r="LX17" s="412"/>
      <c r="LY17" s="412"/>
      <c r="LZ17" s="412"/>
      <c r="MA17" s="412"/>
      <c r="MB17" s="414"/>
      <c r="MC17" s="411"/>
      <c r="MD17" s="414"/>
      <c r="ME17" s="415"/>
      <c r="MF17" s="415"/>
      <c r="MG17" s="415"/>
      <c r="MH17" s="415"/>
      <c r="MI17" s="415"/>
      <c r="MJ17" s="415"/>
      <c r="MK17" s="415"/>
      <c r="ML17" s="415"/>
      <c r="MM17" s="416"/>
      <c r="MN17" s="416"/>
      <c r="MO17" s="416"/>
    </row>
    <row r="18" spans="1:353" ht="18.75" customHeight="1">
      <c r="A18" s="515" t="str">
        <f t="shared" ref="A18:A35" si="46">+$A$16</f>
        <v>令和７年度</v>
      </c>
      <c r="B18" s="519" t="str">
        <f t="shared" ref="B18:B35" si="47">+$B$16</f>
        <v>2次</v>
      </c>
      <c r="C18" s="515" t="str">
        <f t="shared" ref="C18:C35" si="48">+$C$16</f>
        <v>群馬県</v>
      </c>
      <c r="D18" s="66">
        <f t="shared" si="9"/>
        <v>2</v>
      </c>
      <c r="E18" s="67" t="s">
        <v>4</v>
      </c>
      <c r="F18" s="526">
        <f t="shared" ref="F18" si="49">IF(F19=" ","",F19)</f>
        <v>0</v>
      </c>
      <c r="G18" s="529"/>
      <c r="H18" s="530"/>
      <c r="I18" s="532"/>
      <c r="J18" s="532"/>
      <c r="K18" s="533"/>
      <c r="L18" s="534"/>
      <c r="M18" s="535"/>
      <c r="N18" s="534"/>
      <c r="O18" s="536"/>
      <c r="P18" s="537"/>
      <c r="Q18" s="541"/>
      <c r="R18" s="542"/>
      <c r="S18" s="543" t="str">
        <f t="shared" ref="S18:S35" si="50">IF((W18+AV18)&gt;0,ROUNDDOWN((W18+AV18)/(Z18+AY18),4)*1000," ")</f>
        <v xml:space="preserve"> </v>
      </c>
      <c r="T18" s="439" t="str">
        <f>IFERROR(IF(P18="","",VLOOKUP(P18,'リスト　修正しない事'!$W$3:$X$40,2,0)),0)</f>
        <v/>
      </c>
      <c r="U18" s="544" t="s">
        <v>353</v>
      </c>
      <c r="V18" s="545" t="s">
        <v>335</v>
      </c>
      <c r="W18" s="546"/>
      <c r="X18" s="69" t="str">
        <f>IFERROR(IF(P18="","",VLOOKUP(P18,'リスト　修正しない事'!$AD$2:$AE$40,2,0)),0)</f>
        <v/>
      </c>
      <c r="Y18" s="70">
        <f t="shared" ref="Y18:Y35" si="51">IF(Z18&gt;0,1,0)</f>
        <v>0</v>
      </c>
      <c r="Z18" s="547"/>
      <c r="AA18" s="69">
        <f t="shared" ref="AA18:AA35" si="52">IFERROR(IF(Z18&gt;0,ROUND(X18*Z18,0),0),0)</f>
        <v>0</v>
      </c>
      <c r="AB18" s="69">
        <f t="shared" ref="AB18:AB35" si="53">+AC18+AD18</f>
        <v>0</v>
      </c>
      <c r="AC18" s="71">
        <f t="shared" ref="AC18:AC35" si="54">IF($V18="初 年 度",AA18,0)</f>
        <v>0</v>
      </c>
      <c r="AD18" s="72">
        <f t="shared" ref="AD18:AD35" si="55">IF($V18="次 年 度",AA18,0)</f>
        <v>0</v>
      </c>
      <c r="AE18" s="68"/>
      <c r="AF18" s="546"/>
      <c r="AG18" s="70">
        <f t="shared" ref="AG18:AG35" si="56">IF(AH18&gt;0,1,0)</f>
        <v>0</v>
      </c>
      <c r="AH18" s="547"/>
      <c r="AI18" s="547"/>
      <c r="AJ18" s="69">
        <f t="shared" ref="AJ18:AJ35" si="57">+AK18+AL18</f>
        <v>0</v>
      </c>
      <c r="AK18" s="548"/>
      <c r="AL18" s="549">
        <f t="shared" ref="AL18:AL35" si="58">IF($V18="次 年 度",AI18,0)</f>
        <v>0</v>
      </c>
      <c r="AM18" s="68"/>
      <c r="AN18" s="73">
        <f t="shared" ref="AN18:AN35" si="59">+W18+AF18</f>
        <v>0</v>
      </c>
      <c r="AO18" s="70">
        <f t="shared" ref="AO18:AO35" si="60">SUM(Y18,AG18)</f>
        <v>0</v>
      </c>
      <c r="AP18" s="69">
        <f t="shared" ref="AP18:AP35" si="61">+Z18+AH18</f>
        <v>0</v>
      </c>
      <c r="AQ18" s="69">
        <f t="shared" ref="AQ18:AQ35" si="62">+AA18+AI18</f>
        <v>0</v>
      </c>
      <c r="AR18" s="69">
        <f t="shared" ref="AR18:AR35" si="63">AB18+AJ18</f>
        <v>0</v>
      </c>
      <c r="AS18" s="71">
        <f t="shared" ref="AS18:AS35" si="64">+AC18+AK18</f>
        <v>0</v>
      </c>
      <c r="AT18" s="72">
        <f t="shared" ref="AT18:AT35" si="65">+AL18+AD18</f>
        <v>0</v>
      </c>
      <c r="AU18" s="68"/>
      <c r="AV18" s="546"/>
      <c r="AW18" s="69" t="str">
        <f>IFERROR(IF(P18="","",VLOOKUP(P18,'リスト　修正しない事'!$AG$3:$AH$40,2,0)),0)</f>
        <v/>
      </c>
      <c r="AX18" s="70">
        <f t="shared" ref="AX18:AX35" si="66">IF(AY18&gt;0,1,0)</f>
        <v>0</v>
      </c>
      <c r="AY18" s="547"/>
      <c r="AZ18" s="69">
        <f t="shared" ref="AZ18:AZ35" si="67">IFERROR(IF(AY18&gt;0,ROUND(AW18*AY18,0),0),0)</f>
        <v>0</v>
      </c>
      <c r="BA18" s="69">
        <f t="shared" ref="BA18:BA35" si="68">+BB18+BC18</f>
        <v>0</v>
      </c>
      <c r="BB18" s="71">
        <f t="shared" ref="BB18:BB35" si="69">IF($V18="初 年 度",AZ18,0)</f>
        <v>0</v>
      </c>
      <c r="BC18" s="72">
        <f t="shared" ref="BC18:BC35" si="70">IF($V18="次 年 度",AZ18,0)</f>
        <v>0</v>
      </c>
      <c r="BD18" s="68"/>
      <c r="BE18" s="546"/>
      <c r="BF18" s="70">
        <f t="shared" ref="BF18:BF35" si="71">IF(BG18&gt;0,1,0)</f>
        <v>0</v>
      </c>
      <c r="BG18" s="547"/>
      <c r="BH18" s="547"/>
      <c r="BI18" s="69">
        <f t="shared" ref="BI18:BI35" si="72">+BJ18+BK18</f>
        <v>0</v>
      </c>
      <c r="BJ18" s="548"/>
      <c r="BK18" s="549"/>
      <c r="BL18" s="68"/>
      <c r="BM18" s="73">
        <f t="shared" ref="BM18:BM35" si="73">+AV18+BE18</f>
        <v>0</v>
      </c>
      <c r="BN18" s="70">
        <f t="shared" ref="BN18" si="74">IF(BO18&gt;0,1,0)</f>
        <v>0</v>
      </c>
      <c r="BO18" s="69">
        <f t="shared" ref="BO18:BO35" si="75">+AY18+BG18</f>
        <v>0</v>
      </c>
      <c r="BP18" s="69">
        <f t="shared" ref="BP18:BP35" si="76">+AZ18+BH18</f>
        <v>0</v>
      </c>
      <c r="BQ18" s="69">
        <f t="shared" ref="BQ18:BQ35" si="77">BA18+BI18</f>
        <v>0</v>
      </c>
      <c r="BR18" s="71">
        <f t="shared" ref="BR18:BR35" si="78">+BB18+BJ18</f>
        <v>0</v>
      </c>
      <c r="BS18" s="72">
        <f t="shared" ref="BS18:BS35" si="79">+BK18+BC18</f>
        <v>0</v>
      </c>
      <c r="BT18" s="68"/>
      <c r="BU18" s="546"/>
      <c r="BV18" s="70">
        <f t="shared" ref="BV18:BV35" si="80">IF(BW18&gt;0,1,0)</f>
        <v>0</v>
      </c>
      <c r="BW18" s="547"/>
      <c r="BX18" s="547"/>
      <c r="BY18" s="69">
        <f t="shared" ref="BY18" si="81">BZ18+CA18</f>
        <v>0</v>
      </c>
      <c r="BZ18" s="548"/>
      <c r="CA18" s="549">
        <f t="shared" ref="CA18:CA35" si="82">IF($V18="次 年 度",BX18,0)</f>
        <v>0</v>
      </c>
      <c r="CB18" s="68"/>
      <c r="CC18" s="73">
        <f t="shared" ref="CC18:CC35" si="83">SUM(AN18,BM18,BU18)</f>
        <v>0</v>
      </c>
      <c r="CD18" s="70">
        <f t="shared" ref="CD18:CD35" si="84">SUM(AO18,BN18,BV18)</f>
        <v>0</v>
      </c>
      <c r="CE18" s="69">
        <f t="shared" ref="CE18:CE35" si="85">SUM(AP18,BO18,BW18)</f>
        <v>0</v>
      </c>
      <c r="CF18" s="69">
        <f t="shared" ref="CF18:CF35" si="86">SUM(AQ18,BP18,BX18)</f>
        <v>0</v>
      </c>
      <c r="CG18" s="69">
        <f t="shared" ref="CG18:CG35" si="87">SUM(AR18,BQ18,BY18)</f>
        <v>0</v>
      </c>
      <c r="CH18" s="71">
        <f t="shared" ref="CH18:CH35" si="88">SUM(AS18,BR18,BZ18)</f>
        <v>0</v>
      </c>
      <c r="CI18" s="72">
        <f t="shared" ref="CI18:CI35" si="89">SUM(AT18,BS18,CA18)</f>
        <v>0</v>
      </c>
      <c r="CJ18" s="68"/>
      <c r="CK18" s="546"/>
      <c r="CL18" s="69" t="str">
        <f>IFERROR(IF(P18="","",VLOOKUP(P18,'リスト　修正しない事'!$AD$3:$AE$40,2,0)),0)</f>
        <v/>
      </c>
      <c r="CM18" s="70">
        <f t="shared" ref="CM18" si="90">IF(CN18&gt;0,1,0)</f>
        <v>0</v>
      </c>
      <c r="CN18" s="547"/>
      <c r="CO18" s="69">
        <f t="shared" ref="CO18" si="91">IFERROR(IF(CN18&gt;0,ROUND(CL18*CN18,0),0),0)</f>
        <v>0</v>
      </c>
      <c r="CP18" s="69">
        <f t="shared" ref="CP18" si="92">+CQ18+CR18</f>
        <v>0</v>
      </c>
      <c r="CQ18" s="71">
        <f t="shared" ref="CQ18:CQ35" si="93">IF($V18="初 年 度",CO18,0)</f>
        <v>0</v>
      </c>
      <c r="CR18" s="72">
        <f t="shared" ref="CR18:CR35" si="94">IF($V18="次 年 度",CO18,0)</f>
        <v>0</v>
      </c>
      <c r="CS18" s="68"/>
      <c r="CT18" s="546"/>
      <c r="CU18" s="70">
        <f t="shared" ref="CU18" si="95">IF(CV18&gt;0,1,0)</f>
        <v>0</v>
      </c>
      <c r="CV18" s="547"/>
      <c r="CW18" s="547"/>
      <c r="CX18" s="69">
        <f t="shared" ref="CX18" si="96">CY18+CZ18</f>
        <v>0</v>
      </c>
      <c r="CY18" s="548"/>
      <c r="CZ18" s="549"/>
      <c r="DA18" s="68"/>
      <c r="DB18" s="73">
        <f t="shared" ref="DB18:DB35" si="97">+CK18+CT18</f>
        <v>0</v>
      </c>
      <c r="DC18" s="70">
        <f t="shared" ref="DC18" si="98">IF(DD18&gt;0,1,0)</f>
        <v>0</v>
      </c>
      <c r="DD18" s="69">
        <f t="shared" ref="DD18:DD35" si="99">+CN18+CV18</f>
        <v>0</v>
      </c>
      <c r="DE18" s="69">
        <f t="shared" ref="DE18:DE35" si="100">+CO18+CW18</f>
        <v>0</v>
      </c>
      <c r="DF18" s="69">
        <f t="shared" ref="DF18:DF35" si="101">CP18+CX18</f>
        <v>0</v>
      </c>
      <c r="DG18" s="71">
        <f t="shared" ref="DG18:DG35" si="102">+CQ18+CY18</f>
        <v>0</v>
      </c>
      <c r="DH18" s="72">
        <f t="shared" ref="DH18:DH35" si="103">+CZ18+CR18</f>
        <v>0</v>
      </c>
      <c r="DI18" s="68"/>
      <c r="DJ18" s="546"/>
      <c r="DK18" s="69" t="str">
        <f>IFERROR(IF(P18="","",VLOOKUP(P18,'リスト　修正しない事'!$AG$3:$AH$40,2,0)),0)</f>
        <v/>
      </c>
      <c r="DL18" s="70">
        <f t="shared" ref="DL18:DL35" si="104">IF(DM18&gt;0,1,0)</f>
        <v>0</v>
      </c>
      <c r="DM18" s="547"/>
      <c r="DN18" s="69">
        <f t="shared" ref="DN18:DN35" si="105">IFERROR(IF(DM18&gt;0,ROUND(DK18*DM18,0),0),0)</f>
        <v>0</v>
      </c>
      <c r="DO18" s="69">
        <f t="shared" ref="DO18:DO35" si="106">+DP18+DQ18</f>
        <v>0</v>
      </c>
      <c r="DP18" s="71">
        <f t="shared" ref="DP18:DP35" si="107">IF($V18="初 年 度",DN18,0)</f>
        <v>0</v>
      </c>
      <c r="DQ18" s="72">
        <f t="shared" ref="DQ18:DQ35" si="108">IF($V18="次 年 度",DN18,0)</f>
        <v>0</v>
      </c>
      <c r="DR18" s="68"/>
      <c r="DS18" s="546"/>
      <c r="DT18" s="70">
        <f t="shared" ref="DT18" si="109">IF(DU18&gt;0,1,0)</f>
        <v>0</v>
      </c>
      <c r="DU18" s="547"/>
      <c r="DV18" s="547"/>
      <c r="DW18" s="69">
        <f t="shared" ref="DW18" si="110">+DX18+DY18</f>
        <v>0</v>
      </c>
      <c r="DX18" s="548"/>
      <c r="DY18" s="549"/>
      <c r="DZ18" s="68"/>
      <c r="EA18" s="73">
        <f t="shared" ref="EA18:EA35" si="111">+DJ18+DS18</f>
        <v>0</v>
      </c>
      <c r="EB18" s="70">
        <f t="shared" ref="EB18:EB35" si="112">+DL18+DT18</f>
        <v>0</v>
      </c>
      <c r="EC18" s="69">
        <f t="shared" ref="EC18:EC35" si="113">+DM18+DU18</f>
        <v>0</v>
      </c>
      <c r="ED18" s="69">
        <f t="shared" ref="ED18:ED35" si="114">+DN18+DV18</f>
        <v>0</v>
      </c>
      <c r="EE18" s="69">
        <f t="shared" ref="EE18:EE35" si="115">+DO18+DW18</f>
        <v>0</v>
      </c>
      <c r="EF18" s="71">
        <f t="shared" ref="EF18:EF35" si="116">+DP18+DX18</f>
        <v>0</v>
      </c>
      <c r="EG18" s="72">
        <f t="shared" ref="EG18:EG35" si="117">+DQ18+DY18</f>
        <v>0</v>
      </c>
      <c r="EH18" s="68"/>
      <c r="EI18" s="73">
        <f t="shared" ref="EI18:EI35" si="118">+DB18+EA18</f>
        <v>0</v>
      </c>
      <c r="EJ18" s="70">
        <f t="shared" ref="EJ18:EJ35" si="119">+DC18+EB18</f>
        <v>0</v>
      </c>
      <c r="EK18" s="69">
        <f t="shared" ref="EK18:EK35" si="120">+DD18+EC18</f>
        <v>0</v>
      </c>
      <c r="EL18" s="69">
        <f t="shared" ref="EL18:EL35" si="121">+DE18+ED18</f>
        <v>0</v>
      </c>
      <c r="EM18" s="69">
        <f t="shared" ref="EM18:EM35" si="122">+DF18+EE18</f>
        <v>0</v>
      </c>
      <c r="EN18" s="71">
        <f t="shared" ref="EN18:EN35" si="123">+DG18+EF18</f>
        <v>0</v>
      </c>
      <c r="EO18" s="72">
        <f t="shared" ref="EO18:EO35" si="124">+DH18+EG18</f>
        <v>0</v>
      </c>
      <c r="EP18" s="68"/>
      <c r="EQ18" s="546"/>
      <c r="ER18" s="70">
        <f t="shared" ref="ER18" si="125">IF(ES18&gt;0,1,0)</f>
        <v>0</v>
      </c>
      <c r="ES18" s="547"/>
      <c r="ET18" s="548"/>
      <c r="EU18" s="69">
        <f t="shared" ref="EU18" si="126">+EV18+EW18</f>
        <v>0</v>
      </c>
      <c r="EV18" s="548"/>
      <c r="EW18" s="549"/>
      <c r="EX18" s="68"/>
      <c r="EY18" s="546"/>
      <c r="EZ18" s="70">
        <f t="shared" ref="EZ18" si="127">IF(FA18&gt;0,1,0)</f>
        <v>0</v>
      </c>
      <c r="FA18" s="547"/>
      <c r="FB18" s="548"/>
      <c r="FC18" s="69">
        <f t="shared" ref="FC18" si="128">+FD18+FE18</f>
        <v>0</v>
      </c>
      <c r="FD18" s="548"/>
      <c r="FE18" s="549"/>
      <c r="FF18" s="68"/>
      <c r="FG18" s="546"/>
      <c r="FH18" s="70">
        <f t="shared" ref="FH18" si="129">IF(FI18&gt;0,1,0)</f>
        <v>0</v>
      </c>
      <c r="FI18" s="547"/>
      <c r="FJ18" s="548"/>
      <c r="FK18" s="69">
        <f t="shared" ref="FK18" si="130">+FL18+FM18</f>
        <v>0</v>
      </c>
      <c r="FL18" s="548"/>
      <c r="FM18" s="549"/>
      <c r="FN18" s="68"/>
      <c r="FO18" s="546"/>
      <c r="FP18" s="70">
        <f t="shared" ref="FP18" si="131">IF(FQ18&gt;0,1,0)</f>
        <v>0</v>
      </c>
      <c r="FQ18" s="547"/>
      <c r="FR18" s="548"/>
      <c r="FS18" s="69">
        <f t="shared" ref="FS18" si="132">+FT18+FU18</f>
        <v>0</v>
      </c>
      <c r="FT18" s="548"/>
      <c r="FU18" s="549"/>
      <c r="FV18" s="68"/>
      <c r="FW18" s="73">
        <f t="shared" ref="FW18:FW35" si="133">+EQ18+EY18+FG18+FO18</f>
        <v>0</v>
      </c>
      <c r="FX18" s="69">
        <f t="shared" ref="FX18:FX35" si="134">+ER18+EZ18+FH18+FP18</f>
        <v>0</v>
      </c>
      <c r="FY18" s="69">
        <f t="shared" ref="FY18:FY35" si="135">+ES18+FA18+FI18+FQ18</f>
        <v>0</v>
      </c>
      <c r="FZ18" s="69">
        <f t="shared" ref="FZ18:FZ35" si="136">+ET18+FB18+FJ18+FR18</f>
        <v>0</v>
      </c>
      <c r="GA18" s="69">
        <f t="shared" ref="GA18:GA35" si="137">+EU18+FC18+FK18+FS18</f>
        <v>0</v>
      </c>
      <c r="GB18" s="74">
        <f t="shared" ref="GB18:GB35" si="138">+EV18+FD18+FL18+FT18</f>
        <v>0</v>
      </c>
      <c r="GC18" s="68"/>
      <c r="GD18" s="550"/>
      <c r="GE18" s="71" t="str">
        <f>IFERROR(IF(P18="","",VLOOKUP(P18,'リスト　修正しない事'!$AJ$3:$AK$40,2,0)),0)</f>
        <v/>
      </c>
      <c r="GF18" s="75">
        <f t="shared" ref="GF18" si="139">IF(GG18&gt;0,1,0)</f>
        <v>0</v>
      </c>
      <c r="GG18" s="547"/>
      <c r="GH18" s="69">
        <f t="shared" ref="GH18:GH35" si="140">IFERROR(IF(GG18&gt;0,ROUND(GE18*GG18,0),0),0)</f>
        <v>0</v>
      </c>
      <c r="GI18" s="69">
        <f t="shared" ref="GI18" si="141">+GJ18+GK18</f>
        <v>0</v>
      </c>
      <c r="GJ18" s="71">
        <f t="shared" ref="GJ18:GJ35" si="142">IF($V18="初 年 度",GH18,0)</f>
        <v>0</v>
      </c>
      <c r="GK18" s="72">
        <f t="shared" ref="GK18:GK35" si="143">IF($V18="次 年 度",GH18,0)</f>
        <v>0</v>
      </c>
      <c r="GL18" s="68"/>
      <c r="GM18" s="550"/>
      <c r="GN18" s="409">
        <f t="shared" ref="GN18" si="144">IF(GO18&gt;0,1,0)</f>
        <v>0</v>
      </c>
      <c r="GO18" s="547"/>
      <c r="GP18" s="547"/>
      <c r="GQ18" s="69">
        <f t="shared" ref="GQ18" si="145">+GR18+GS18</f>
        <v>0</v>
      </c>
      <c r="GR18" s="548"/>
      <c r="GS18" s="549"/>
      <c r="GT18" s="68"/>
      <c r="GU18" s="76">
        <f t="shared" ref="GU18:GU35" si="146">GD18+GM18</f>
        <v>0</v>
      </c>
      <c r="GV18" s="409" t="e">
        <f t="shared" ref="GV18:GV35" si="147">GE18+GN18</f>
        <v>#VALUE!</v>
      </c>
      <c r="GW18" s="69">
        <f t="shared" ref="GW18:GW35" si="148">GG18+GO18</f>
        <v>0</v>
      </c>
      <c r="GX18" s="69">
        <f t="shared" ref="GX18:GX35" si="149">GH18+GP18</f>
        <v>0</v>
      </c>
      <c r="GY18" s="69">
        <f t="shared" ref="GY18:GY35" si="150">GI18+GQ18</f>
        <v>0</v>
      </c>
      <c r="GZ18" s="71">
        <f t="shared" ref="GZ18:GZ35" si="151">GJ18+GR18</f>
        <v>0</v>
      </c>
      <c r="HA18" s="72">
        <f t="shared" ref="HA18:HA35" si="152">GK18+GS18</f>
        <v>0</v>
      </c>
      <c r="HB18" s="68"/>
      <c r="HC18" s="550"/>
      <c r="HD18" s="409">
        <f t="shared" ref="HD18" si="153">IF(HE18&gt;0,1,0)</f>
        <v>0</v>
      </c>
      <c r="HE18" s="547"/>
      <c r="HF18" s="548"/>
      <c r="HG18" s="69">
        <f t="shared" ref="HG18" si="154">+HH18+HI18</f>
        <v>0</v>
      </c>
      <c r="HH18" s="548"/>
      <c r="HI18" s="549"/>
      <c r="HJ18" s="68"/>
      <c r="HK18" s="550"/>
      <c r="HL18" s="409">
        <f t="shared" ref="HL18" si="155">IF(HM18&gt;0,1,0)</f>
        <v>0</v>
      </c>
      <c r="HM18" s="547"/>
      <c r="HN18" s="548"/>
      <c r="HO18" s="69">
        <f t="shared" ref="HO18" si="156">+HP18+HQ18</f>
        <v>0</v>
      </c>
      <c r="HP18" s="548"/>
      <c r="HQ18" s="549"/>
      <c r="HR18" s="68"/>
      <c r="HS18" s="550"/>
      <c r="HT18" s="409">
        <f t="shared" ref="HT18" si="157">IF(HU18&gt;0,1,0)</f>
        <v>0</v>
      </c>
      <c r="HU18" s="547"/>
      <c r="HV18" s="548"/>
      <c r="HW18" s="69">
        <f t="shared" ref="HW18" si="158">+HX18+HY18</f>
        <v>0</v>
      </c>
      <c r="HX18" s="548"/>
      <c r="HY18" s="549"/>
      <c r="HZ18" s="68"/>
      <c r="IA18" s="550"/>
      <c r="IB18" s="409">
        <f t="shared" ref="IB18" si="159">IF(IC18&gt;0,1,0)</f>
        <v>0</v>
      </c>
      <c r="IC18" s="547"/>
      <c r="ID18" s="548"/>
      <c r="IE18" s="69">
        <f t="shared" ref="IE18" si="160">+IF18+IG18</f>
        <v>0</v>
      </c>
      <c r="IF18" s="548"/>
      <c r="IG18" s="549"/>
      <c r="IH18" s="68"/>
      <c r="II18" s="73">
        <f t="shared" ref="II18:II35" si="161">HK18+HS18+IA18</f>
        <v>0</v>
      </c>
      <c r="IJ18" s="71">
        <f t="shared" ref="IJ18:IJ35" si="162">HL18+HT18+IB18</f>
        <v>0</v>
      </c>
      <c r="IK18" s="71">
        <f t="shared" ref="IK18:IK35" si="163">HN18+HV18+ID18</f>
        <v>0</v>
      </c>
      <c r="IL18" s="69">
        <f t="shared" ref="IL18:IL35" si="164">HO18+HW18+IE18</f>
        <v>0</v>
      </c>
      <c r="IM18" s="71">
        <f t="shared" ref="IM18:IM35" si="165">HP18+HX18+IF18</f>
        <v>0</v>
      </c>
      <c r="IN18" s="72">
        <f t="shared" ref="IN18:IN35" si="166">HQ18+HY18+IG18</f>
        <v>0</v>
      </c>
      <c r="IO18" s="68"/>
      <c r="IP18" s="76">
        <f t="shared" ref="IP18:IP35" si="167">+CC18+EI18+FW18+GU18+HC18+II18</f>
        <v>0</v>
      </c>
      <c r="IQ18" s="72" t="e">
        <f t="shared" ref="IQ18:IQ35" si="168">+CD18+EJ18+FX18+GV18+HD18+IJ18</f>
        <v>#VALUE!</v>
      </c>
      <c r="IR18" s="72">
        <f t="shared" ref="IR18:IR35" si="169">+CE18+EK18+FY18+GW18+HE18+IK18</f>
        <v>0</v>
      </c>
      <c r="IS18" s="71">
        <f t="shared" ref="IS18:IS35" si="170">+CF18+EL18+FZ18+GX18+HF18+IL18</f>
        <v>0</v>
      </c>
      <c r="IT18" s="69">
        <f t="shared" ref="IT18:IT35" si="171">+CG18+EM18+GA18+GY18+HG18+IM18</f>
        <v>0</v>
      </c>
      <c r="IU18" s="74">
        <f t="shared" ref="IU18:IU35" si="172">+CH18+EN18+GB18+GZ18+HH18+IN18</f>
        <v>0</v>
      </c>
      <c r="IV18" s="546"/>
      <c r="IW18" s="69">
        <f t="shared" ref="IW18" si="173">IF(IX18&gt;0,1,0)</f>
        <v>0</v>
      </c>
      <c r="IX18" s="548"/>
      <c r="IY18" s="71">
        <f t="shared" ref="IY18:IY35" si="174">IFERROR(IF(IX18&gt;0,ROUND(IV18*IX18,0),0),0)</f>
        <v>0</v>
      </c>
      <c r="IZ18" s="69">
        <f t="shared" ref="IZ18" si="175">+JA18+JB18</f>
        <v>0</v>
      </c>
      <c r="JA18" s="71">
        <f t="shared" ref="JA18:JA35" si="176">IF($V18="初 年 度",IY18,0)</f>
        <v>0</v>
      </c>
      <c r="JB18" s="77">
        <f t="shared" ref="JB18:JB35" si="177">IF($V18="次 年 度",IY18,0)</f>
        <v>0</v>
      </c>
      <c r="JC18" s="76">
        <f t="shared" ref="JC18:JC35" si="178">+IR18+IY18</f>
        <v>0</v>
      </c>
      <c r="JD18" s="71">
        <f t="shared" ref="JD18:JD35" si="179">+IS18+IZ18</f>
        <v>0</v>
      </c>
      <c r="JE18" s="71">
        <f t="shared" ref="JE18:JE35" si="180">+IT18+JA18</f>
        <v>0</v>
      </c>
      <c r="JF18" s="78">
        <f t="shared" ref="JF18:JF35" si="181">+IU18+JB18</f>
        <v>0</v>
      </c>
      <c r="JG18" s="826"/>
      <c r="JH18" s="827"/>
      <c r="JI18" s="828"/>
      <c r="JJ18" s="826"/>
      <c r="JK18" s="827"/>
      <c r="JL18" s="828"/>
      <c r="JM18" s="826"/>
      <c r="JN18" s="827"/>
      <c r="JO18" s="828"/>
      <c r="JP18" s="826"/>
      <c r="JQ18" s="827"/>
      <c r="JR18" s="828"/>
      <c r="JS18" s="829"/>
      <c r="JT18" s="827"/>
      <c r="JU18" s="828"/>
      <c r="JV18" s="826"/>
      <c r="JW18" s="827"/>
      <c r="JX18" s="828"/>
      <c r="JY18" s="826"/>
      <c r="JZ18" s="827"/>
      <c r="KA18" s="828"/>
      <c r="KB18" s="826"/>
      <c r="KC18" s="827"/>
      <c r="KD18" s="828"/>
      <c r="KE18" s="826"/>
      <c r="KF18" s="827"/>
      <c r="KG18" s="828"/>
      <c r="KH18" s="829"/>
      <c r="KI18" s="827"/>
      <c r="KJ18" s="828"/>
      <c r="KK18" s="829"/>
      <c r="KL18" s="827"/>
      <c r="KM18" s="828"/>
      <c r="KN18" s="826"/>
      <c r="KO18" s="827"/>
      <c r="KP18" s="828"/>
      <c r="KQ18" s="830"/>
      <c r="KR18" s="831"/>
      <c r="KS18" s="828"/>
      <c r="KT18" s="826"/>
      <c r="KU18" s="827"/>
      <c r="KV18" s="828"/>
      <c r="KW18" s="826"/>
      <c r="KX18" s="827"/>
      <c r="KY18" s="828"/>
      <c r="KZ18" s="830"/>
      <c r="LA18" s="827"/>
      <c r="LB18" s="828"/>
      <c r="LC18" s="826"/>
      <c r="LD18" s="827"/>
      <c r="LE18" s="828"/>
      <c r="LF18" s="830"/>
      <c r="LG18" s="827"/>
      <c r="LH18" s="828"/>
      <c r="LI18" s="829"/>
      <c r="LJ18" s="827"/>
      <c r="LK18" s="828"/>
      <c r="LL18" s="826"/>
      <c r="LM18" s="827"/>
      <c r="LN18" s="832"/>
      <c r="LO18" s="833"/>
      <c r="LP18" s="179"/>
      <c r="LQ18" s="181"/>
      <c r="LR18" s="410"/>
      <c r="LS18" s="411"/>
      <c r="LT18" s="412"/>
      <c r="LU18" s="412"/>
      <c r="LV18" s="413"/>
      <c r="LW18" s="411"/>
      <c r="LX18" s="412"/>
      <c r="LY18" s="412"/>
      <c r="LZ18" s="412"/>
      <c r="MA18" s="412"/>
      <c r="MB18" s="414"/>
      <c r="MC18" s="411"/>
      <c r="MD18" s="414"/>
      <c r="ME18" s="415"/>
      <c r="MF18" s="415"/>
      <c r="MG18" s="415"/>
      <c r="MH18" s="415"/>
      <c r="MI18" s="415"/>
      <c r="MJ18" s="415"/>
      <c r="MK18" s="415"/>
      <c r="ML18" s="415"/>
      <c r="MM18" s="416"/>
      <c r="MN18" s="416"/>
      <c r="MO18" s="416"/>
    </row>
    <row r="19" spans="1:353" ht="18.75" customHeight="1">
      <c r="A19" s="516" t="str">
        <f t="shared" si="46"/>
        <v>令和７年度</v>
      </c>
      <c r="B19" s="518" t="str">
        <f t="shared" si="47"/>
        <v>2次</v>
      </c>
      <c r="C19" s="521" t="str">
        <f t="shared" si="48"/>
        <v>群馬県</v>
      </c>
      <c r="D19" s="79">
        <f t="shared" si="9"/>
        <v>2</v>
      </c>
      <c r="E19" s="80" t="s">
        <v>5</v>
      </c>
      <c r="F19" s="527"/>
      <c r="G19" s="907">
        <f t="shared" ref="G19:G35" si="182">+G18</f>
        <v>0</v>
      </c>
      <c r="H19" s="908"/>
      <c r="I19" s="909"/>
      <c r="J19" s="909"/>
      <c r="K19" s="910"/>
      <c r="L19" s="87"/>
      <c r="M19" s="92" t="str">
        <f t="shared" ref="H19:R19" si="183">IF($F19="今回請求",M18,IF($F19="済",M18,""))</f>
        <v/>
      </c>
      <c r="N19" s="91"/>
      <c r="O19" s="85" t="str">
        <f t="shared" si="183"/>
        <v/>
      </c>
      <c r="P19" s="86"/>
      <c r="Q19" s="911" t="str">
        <f t="shared" si="183"/>
        <v/>
      </c>
      <c r="R19" s="84" t="str">
        <f t="shared" si="183"/>
        <v/>
      </c>
      <c r="S19" s="923" t="str">
        <f t="shared" ref="S19:S35" si="184">IFERROR(IF((W19+AV19)&gt;0,ROUNDDOWN((W19+AV19)/(Z19+AY19),4)*1000," "),"")</f>
        <v/>
      </c>
      <c r="T19" s="440" t="str">
        <f>IFERROR(IF(P19="","",VLOOKUP(P19,'リスト　修正しない事'!$W$3:$X$40,2,0)),0)</f>
        <v/>
      </c>
      <c r="U19" s="912" t="str">
        <f t="shared" ref="U19:U35" si="185">IF($F19="今回請求",U18,IF($F19="済",U18,""))</f>
        <v/>
      </c>
      <c r="V19" s="913" t="str">
        <f t="shared" ref="V19:V35" si="186">IF($F19="今回請求",V18,IF($F19="済",V18,""))</f>
        <v/>
      </c>
      <c r="W19" s="85" t="str">
        <f t="shared" ref="W19:W35" si="187">IFERROR(IF($F19="今回請求",W18,IF($F19="済",W18,"")),"")</f>
        <v/>
      </c>
      <c r="X19" s="81" t="str">
        <f>IFERROR(IF(P19="","",VLOOKUP(P19,'リスト　修正しない事'!$AD$2:$AE$40,2,0)),0)</f>
        <v/>
      </c>
      <c r="Y19" s="82">
        <f t="shared" si="51"/>
        <v>1</v>
      </c>
      <c r="Z19" s="85" t="str">
        <f t="shared" ref="Z19:Z35" si="188">IFERROR(IF($F19="今回請求",Z18,IF($F19="済",Z18,"")),"")</f>
        <v/>
      </c>
      <c r="AA19" s="83">
        <f t="shared" si="52"/>
        <v>0</v>
      </c>
      <c r="AB19" s="84">
        <f t="shared" si="53"/>
        <v>0</v>
      </c>
      <c r="AC19" s="85">
        <f t="shared" si="54"/>
        <v>0</v>
      </c>
      <c r="AD19" s="86">
        <f t="shared" si="55"/>
        <v>0</v>
      </c>
      <c r="AE19" s="917"/>
      <c r="AF19" s="85" t="str">
        <f t="shared" ref="AF19:AF35" si="189">IFERROR(IF($F19="今回請求",AF18,IF($F19="済",AF18,"")),"")</f>
        <v/>
      </c>
      <c r="AG19" s="82">
        <f t="shared" si="56"/>
        <v>1</v>
      </c>
      <c r="AH19" s="85" t="str">
        <f t="shared" ref="AH19:AH35" si="190">IFERROR(IF($F19="今回請求",AH18,IF($F19="済",AH18,"")),"")</f>
        <v/>
      </c>
      <c r="AI19" s="914"/>
      <c r="AJ19" s="84">
        <f t="shared" si="57"/>
        <v>0</v>
      </c>
      <c r="AK19" s="915"/>
      <c r="AL19" s="916"/>
      <c r="AM19" s="917"/>
      <c r="AN19" s="85">
        <f t="shared" ref="AN19:AN35" si="191">SUM(W19,AF19)</f>
        <v>0</v>
      </c>
      <c r="AO19" s="82">
        <f t="shared" si="60"/>
        <v>2</v>
      </c>
      <c r="AP19" s="85">
        <f t="shared" ref="AP19:AP35" si="192">SUM(Z19,AH19)</f>
        <v>0</v>
      </c>
      <c r="AQ19" s="83">
        <f t="shared" ref="AQ19:AQ35" si="193">SUM(AA19,AI19)</f>
        <v>0</v>
      </c>
      <c r="AR19" s="84">
        <f t="shared" ref="AR19:AR35" si="194">SUM(AB19,AJ19)</f>
        <v>0</v>
      </c>
      <c r="AS19" s="85">
        <f t="shared" ref="AS19:AS35" si="195">SUM(AC19,AK19)</f>
        <v>0</v>
      </c>
      <c r="AT19" s="86">
        <f t="shared" ref="AT19:AT35" si="196">SUM(AD19,AL19)</f>
        <v>0</v>
      </c>
      <c r="AU19" s="917"/>
      <c r="AV19" s="85" t="str">
        <f t="shared" ref="AV19:AV35" si="197">IFERROR(IF($F19="今回請求",AV18,IF($F19="済",AV18,"")),"")</f>
        <v/>
      </c>
      <c r="AW19" s="81" t="str">
        <f>IFERROR(IF(P19="","",VLOOKUP(P19,'リスト　修正しない事'!$AG$3:$AH$40,2,0)),0)</f>
        <v/>
      </c>
      <c r="AX19" s="82">
        <f t="shared" si="66"/>
        <v>1</v>
      </c>
      <c r="AY19" s="85" t="str">
        <f t="shared" ref="AY19:AY35" si="198">IFERROR(IF($F19="今回請求",AY18,IF($F19="済",AY18,"")),"")</f>
        <v/>
      </c>
      <c r="AZ19" s="83">
        <f t="shared" si="67"/>
        <v>0</v>
      </c>
      <c r="BA19" s="84">
        <f t="shared" si="68"/>
        <v>0</v>
      </c>
      <c r="BB19" s="85">
        <f t="shared" si="69"/>
        <v>0</v>
      </c>
      <c r="BC19" s="86">
        <f t="shared" si="70"/>
        <v>0</v>
      </c>
      <c r="BD19" s="917"/>
      <c r="BE19" s="85" t="str">
        <f t="shared" ref="BE19:BE35" si="199">IFERROR(IF($F19="今回請求",BE18,IF($F19="済",BE18,"")),"")</f>
        <v/>
      </c>
      <c r="BF19" s="82">
        <f t="shared" si="71"/>
        <v>1</v>
      </c>
      <c r="BG19" s="85" t="str">
        <f t="shared" ref="BG19:BG35" si="200">IFERROR(IF($F19="今回請求",BG18,IF($F19="済",BG18,"")),"")</f>
        <v/>
      </c>
      <c r="BH19" s="914"/>
      <c r="BI19" s="84">
        <f t="shared" si="72"/>
        <v>0</v>
      </c>
      <c r="BJ19" s="915"/>
      <c r="BK19" s="916"/>
      <c r="BL19" s="917"/>
      <c r="BM19" s="85">
        <f t="shared" ref="BM19:BM35" si="201">SUM(AV19,BE19)</f>
        <v>0</v>
      </c>
      <c r="BN19" s="85">
        <f t="shared" ref="BN19:BN35" si="202">SUM(AX19,BF19)</f>
        <v>2</v>
      </c>
      <c r="BO19" s="85">
        <f t="shared" ref="BO19:BO35" si="203">SUM(AY19,BG19)</f>
        <v>0</v>
      </c>
      <c r="BP19" s="83">
        <f t="shared" ref="BP19:BP35" si="204">SUM(AZ19,BH19)</f>
        <v>0</v>
      </c>
      <c r="BQ19" s="84">
        <f t="shared" ref="BQ19:BQ35" si="205">SUM(BA19,BI19)</f>
        <v>0</v>
      </c>
      <c r="BR19" s="85">
        <f t="shared" ref="BR19:BR35" si="206">SUM(BB19,BJ19)</f>
        <v>0</v>
      </c>
      <c r="BS19" s="86">
        <f t="shared" ref="BS19:BS35" si="207">SUM(BC19,BK19)</f>
        <v>0</v>
      </c>
      <c r="BT19" s="917"/>
      <c r="BU19" s="85" t="str">
        <f t="shared" ref="BU19:BU35" si="208">IFERROR(IF($F19="今回請求",BU18,IF($F19="済",BU18,"")),"")</f>
        <v/>
      </c>
      <c r="BV19" s="82">
        <f t="shared" si="80"/>
        <v>1</v>
      </c>
      <c r="BW19" s="85" t="str">
        <f t="shared" ref="BW19:BW35" si="209">IFERROR(IF($F19="今回請求",BW18,IF($F19="済",BW18,"")),"")</f>
        <v/>
      </c>
      <c r="BX19" s="914"/>
      <c r="BY19" s="84">
        <f t="shared" ref="BY19" si="210">+BZ19+CA19</f>
        <v>0</v>
      </c>
      <c r="BZ19" s="915"/>
      <c r="CA19" s="916"/>
      <c r="CB19" s="917"/>
      <c r="CC19" s="85" t="str">
        <f t="shared" ref="CC19:CC35" si="211">IFERROR(IF($F19="今回請求",CC18,IF($F19="済",CC18,"")),"")</f>
        <v/>
      </c>
      <c r="CD19" s="82" t="str">
        <f t="shared" ref="CD19:CD35" si="212">IFERROR(IF($F19="今回請求",CD18,IF($F19="済",CD18,"")),"")</f>
        <v/>
      </c>
      <c r="CE19" s="85" t="str">
        <f t="shared" ref="CE19:CE35" si="213">IFERROR(IF($F19="今回請求",CE18,IF($F19="済",CE18,"")),"")</f>
        <v/>
      </c>
      <c r="CF19" s="83" t="str">
        <f t="shared" ref="CF19:CF35" si="214">IFERROR(IF($F19="今回請求",CF18,IF($F19="済",CF18,"")),"")</f>
        <v/>
      </c>
      <c r="CG19" s="84" t="str">
        <f t="shared" ref="CG19:CG35" si="215">IFERROR(IF($F19="今回請求",CG18,IF($F19="済",CG18,"")),"")</f>
        <v/>
      </c>
      <c r="CH19" s="85" t="str">
        <f t="shared" ref="CH19:CH35" si="216">IFERROR(IF($F19="今回請求",CH18,IF($F19="済",CH18,"")),"")</f>
        <v/>
      </c>
      <c r="CI19" s="86" t="str">
        <f t="shared" ref="CI19:CI35" si="217">IFERROR(IF($F19="今回請求",CI18,IF($F19="済",CI18,"")),"")</f>
        <v/>
      </c>
      <c r="CJ19" s="917"/>
      <c r="CK19" s="85" t="str">
        <f t="shared" ref="CK19:CK35" si="218">IFERROR(IF($F19="今回請求",CK18,IF($F19="済",CK18,"")),"")</f>
        <v/>
      </c>
      <c r="CL19" s="81" t="str">
        <f t="shared" ref="CL19:CL35" si="219">IFERROR(IF($F19="今回請求",CL18,IF($F19="済",CL18,"")),"")</f>
        <v/>
      </c>
      <c r="CM19" s="82" t="str">
        <f t="shared" ref="CM19:CM35" si="220">IFERROR(IF($F19="今回請求",CM18,IF($F19="済",CM18,"")),"")</f>
        <v/>
      </c>
      <c r="CN19" s="85" t="str">
        <f t="shared" ref="CN19:CN35" si="221">IFERROR(IF($F19="今回請求",CN18,IF($F19="済",CN18,"")),"")</f>
        <v/>
      </c>
      <c r="CO19" s="83" t="str">
        <f t="shared" ref="CO19:CO35" si="222">IFERROR(IF($F19="今回請求",CO18,IF($F19="済",CO18,"")),"")</f>
        <v/>
      </c>
      <c r="CP19" s="84" t="str">
        <f t="shared" ref="CP19:CP35" si="223">IFERROR(IF($F19="今回請求",CP18,IF($F19="済",CP18,"")),"")</f>
        <v/>
      </c>
      <c r="CQ19" s="85" t="str">
        <f t="shared" ref="CQ19:CQ35" si="224">IFERROR(IF($F19="今回請求",CQ18,IF($F19="済",CQ18,"")),"")</f>
        <v/>
      </c>
      <c r="CR19" s="86" t="str">
        <f t="shared" ref="CR19:CR35" si="225">IFERROR(IF($F19="今回請求",CR18,IF($F19="済",CR18,"")),"")</f>
        <v/>
      </c>
      <c r="CS19" s="917"/>
      <c r="CT19" s="85" t="str">
        <f t="shared" ref="CT19:CT35" si="226">IFERROR(IF($F19="今回請求",CT18,IF($F19="済",CT18,"")),"")</f>
        <v/>
      </c>
      <c r="CU19" s="82" t="str">
        <f t="shared" ref="CU19:CU35" si="227">IFERROR(IF($F19="今回請求",CU18,IF($F19="済",CU18,"")),"")</f>
        <v/>
      </c>
      <c r="CV19" s="85" t="str">
        <f t="shared" ref="CV19:CV35" si="228">IFERROR(IF($F19="今回請求",CV18,IF($F19="済",CV18,"")),"")</f>
        <v/>
      </c>
      <c r="CW19" s="83" t="str">
        <f t="shared" ref="CW19:CW35" si="229">IFERROR(IF($F19="今回請求",CW18,IF($F19="済",CW18,"")),"")</f>
        <v/>
      </c>
      <c r="CX19" s="84" t="str">
        <f t="shared" ref="CX19:CX35" si="230">IFERROR(IF($F19="今回請求",CX18,IF($F19="済",CX18,"")),"")</f>
        <v/>
      </c>
      <c r="CY19" s="85" t="str">
        <f t="shared" ref="CY19:CY35" si="231">IFERROR(IF($F19="今回請求",CY18,IF($F19="済",CY18,"")),"")</f>
        <v/>
      </c>
      <c r="CZ19" s="86" t="str">
        <f t="shared" ref="CZ19:CZ35" si="232">IFERROR(IF($F19="今回請求",CZ18,IF($F19="済",CZ18,"")),"")</f>
        <v/>
      </c>
      <c r="DA19" s="917"/>
      <c r="DB19" s="85" t="str">
        <f t="shared" ref="DB19:DB35" si="233">IFERROR(IF($F19="今回請求",DB18,IF($F19="済",DB18,"")),"")</f>
        <v/>
      </c>
      <c r="DC19" s="82"/>
      <c r="DD19" s="85"/>
      <c r="DE19" s="83"/>
      <c r="DF19" s="84"/>
      <c r="DG19" s="85"/>
      <c r="DH19" s="86"/>
      <c r="DI19" s="917"/>
      <c r="DJ19" s="85" t="str">
        <f t="shared" ref="DJ19:DJ35" si="234">IFERROR(IF($F19="今回請求",DJ18,IF($F19="済",DJ18,"")),"")</f>
        <v/>
      </c>
      <c r="DK19" s="81" t="str">
        <f>IFERROR(IF(DC19="","",VLOOKUP(DC19,'リスト　修正しない事'!$AD$2:$AE$40,2,0)),0)</f>
        <v/>
      </c>
      <c r="DL19" s="82">
        <f t="shared" si="104"/>
        <v>1</v>
      </c>
      <c r="DM19" s="85" t="str">
        <f t="shared" ref="DM19:DM35" si="235">IFERROR(IF($F19="今回請求",DM18,IF($F19="済",DM18,"")),"")</f>
        <v/>
      </c>
      <c r="DN19" s="83">
        <f t="shared" si="105"/>
        <v>0</v>
      </c>
      <c r="DO19" s="84">
        <f t="shared" si="106"/>
        <v>0</v>
      </c>
      <c r="DP19" s="85">
        <f t="shared" si="107"/>
        <v>0</v>
      </c>
      <c r="DQ19" s="86">
        <f t="shared" si="108"/>
        <v>0</v>
      </c>
      <c r="DR19" s="917"/>
      <c r="DS19" s="85">
        <f t="shared" ref="DS19" si="236">IFERROR(IF(DR19&gt;0,ROUND(DP19*DR19,0),0),0)</f>
        <v>0</v>
      </c>
      <c r="DT19" s="82">
        <f t="shared" ref="DT19" si="237">IFERROR(IF(DS19&gt;0,ROUND(DQ19*DS19,0),0),0)</f>
        <v>0</v>
      </c>
      <c r="DU19" s="85">
        <f t="shared" ref="DU19" si="238">IFERROR(IF(DT19&gt;0,ROUND(DR19*DT19,0),0),0)</f>
        <v>0</v>
      </c>
      <c r="DV19" s="83">
        <f t="shared" ref="DV19" si="239">IFERROR(IF(DU19&gt;0,ROUND(DS19*DU19,0),0),0)</f>
        <v>0</v>
      </c>
      <c r="DW19" s="84">
        <f t="shared" ref="DW19" si="240">IFERROR(IF(DV19&gt;0,ROUND(DT19*DV19,0),0),0)</f>
        <v>0</v>
      </c>
      <c r="DX19" s="85">
        <f t="shared" ref="DX19" si="241">IFERROR(IF(DW19&gt;0,ROUND(DU19*DW19,0),0),0)</f>
        <v>0</v>
      </c>
      <c r="DY19" s="86">
        <f t="shared" ref="DY19" si="242">IFERROR(IF(DX19&gt;0,ROUND(DV19*DX19,0),0),0)</f>
        <v>0</v>
      </c>
      <c r="DZ19" s="917"/>
      <c r="EA19" s="85">
        <f t="shared" ref="EA19" si="243">IFERROR(IF(DZ19&gt;0,ROUND(DX19*DZ19,0),0),0)</f>
        <v>0</v>
      </c>
      <c r="EB19" s="82">
        <f t="shared" ref="EB19" si="244">IFERROR(IF(EA19&gt;0,ROUND(DY19*EA19,0),0),0)</f>
        <v>0</v>
      </c>
      <c r="EC19" s="85">
        <f t="shared" ref="EC19" si="245">IFERROR(IF(EB19&gt;0,ROUND(DZ19*EB19,0),0),0)</f>
        <v>0</v>
      </c>
      <c r="ED19" s="83">
        <f t="shared" ref="ED19" si="246">IFERROR(IF(EC19&gt;0,ROUND(EA19*EC19,0),0),0)</f>
        <v>0</v>
      </c>
      <c r="EE19" s="84">
        <f t="shared" ref="EE19" si="247">IFERROR(IF(ED19&gt;0,ROUND(EB19*ED19,0),0),0)</f>
        <v>0</v>
      </c>
      <c r="EF19" s="85">
        <f t="shared" ref="EF19" si="248">IFERROR(IF(EE19&gt;0,ROUND(EC19*EE19,0),0),0)</f>
        <v>0</v>
      </c>
      <c r="EG19" s="86">
        <f t="shared" ref="EG19" si="249">IFERROR(IF(EF19&gt;0,ROUND(ED19*EF19,0),0),0)</f>
        <v>0</v>
      </c>
      <c r="EH19" s="917"/>
      <c r="EI19" s="85">
        <f t="shared" ref="EI19" si="250">IFERROR(IF(EH19&gt;0,ROUND(EF19*EH19,0),0),0)</f>
        <v>0</v>
      </c>
      <c r="EJ19" s="82">
        <f t="shared" ref="EJ19" si="251">IFERROR(IF(EI19&gt;0,ROUND(EG19*EI19,0),0),0)</f>
        <v>0</v>
      </c>
      <c r="EK19" s="85">
        <f t="shared" ref="EK19" si="252">IFERROR(IF(EJ19&gt;0,ROUND(EH19*EJ19,0),0),0)</f>
        <v>0</v>
      </c>
      <c r="EL19" s="83">
        <f t="shared" ref="EL19" si="253">IFERROR(IF(EK19&gt;0,ROUND(EI19*EK19,0),0),0)</f>
        <v>0</v>
      </c>
      <c r="EM19" s="84">
        <f t="shared" ref="EM19" si="254">IFERROR(IF(EL19&gt;0,ROUND(EJ19*EL19,0),0),0)</f>
        <v>0</v>
      </c>
      <c r="EN19" s="85">
        <f t="shared" ref="EN19" si="255">IFERROR(IF(EM19&gt;0,ROUND(EK19*EM19,0),0),0)</f>
        <v>0</v>
      </c>
      <c r="EO19" s="86">
        <f t="shared" ref="EO19" si="256">IFERROR(IF(EN19&gt;0,ROUND(EL19*EN19,0),0),0)</f>
        <v>0</v>
      </c>
      <c r="EP19" s="917"/>
      <c r="EQ19" s="85">
        <f t="shared" ref="EQ19" si="257">IFERROR(IF(EP19&gt;0,ROUND(EN19*EP19,0),0),0)</f>
        <v>0</v>
      </c>
      <c r="ER19" s="81">
        <f t="shared" ref="ER19" si="258">IFERROR(IF(EQ19&gt;0,ROUND(EO19*EQ19,0),0),0)</f>
        <v>0</v>
      </c>
      <c r="ES19" s="85">
        <f t="shared" ref="ES19" si="259">IFERROR(IF(ER19&gt;0,ROUND(EP19*ER19,0),0),0)</f>
        <v>0</v>
      </c>
      <c r="ET19" s="85">
        <f t="shared" ref="ET19" si="260">IFERROR(IF(ES19&gt;0,ROUND(EQ19*ES19,0),0),0)</f>
        <v>0</v>
      </c>
      <c r="EU19" s="84">
        <f t="shared" ref="EU19" si="261">IFERROR(IF(ET19&gt;0,ROUND(ER19*ET19,0),0),0)</f>
        <v>0</v>
      </c>
      <c r="EV19" s="85">
        <f t="shared" ref="EV19" si="262">IFERROR(IF(EU19&gt;0,ROUND(ES19*EU19,0),0),0)</f>
        <v>0</v>
      </c>
      <c r="EW19" s="86">
        <f t="shared" ref="EW19" si="263">IFERROR(IF(EV19&gt;0,ROUND(ET19*EV19,0),0),0)</f>
        <v>0</v>
      </c>
      <c r="EX19" s="917"/>
      <c r="EY19" s="86">
        <f t="shared" ref="EY19" si="264">IFERROR(IF(EX19&gt;0,ROUND(EV19*EX19,0),0),0)</f>
        <v>0</v>
      </c>
      <c r="EZ19" s="83">
        <f t="shared" ref="EZ19" si="265">IFERROR(IF(EY19&gt;0,ROUND(EW19*EY19,0),0),0)</f>
        <v>0</v>
      </c>
      <c r="FA19" s="85">
        <f t="shared" ref="FA19" si="266">IFERROR(IF(EZ19&gt;0,ROUND(EX19*EZ19,0),0),0)</f>
        <v>0</v>
      </c>
      <c r="FB19" s="85">
        <f t="shared" ref="FB19" si="267">IFERROR(IF(FA19&gt;0,ROUND(EY19*FA19,0),0),0)</f>
        <v>0</v>
      </c>
      <c r="FC19" s="84">
        <f t="shared" ref="FC19" si="268">IFERROR(IF(FB19&gt;0,ROUND(EZ19*FB19,0),0),0)</f>
        <v>0</v>
      </c>
      <c r="FD19" s="85">
        <f t="shared" ref="FD19" si="269">IFERROR(IF(FC19&gt;0,ROUND(FA19*FC19,0),0),0)</f>
        <v>0</v>
      </c>
      <c r="FE19" s="86">
        <f t="shared" ref="FE19" si="270">IFERROR(IF(FD19&gt;0,ROUND(FB19*FD19,0),0),0)</f>
        <v>0</v>
      </c>
      <c r="FF19" s="917"/>
      <c r="FG19" s="85">
        <f t="shared" ref="FG19" si="271">IFERROR(IF(FF19&gt;0,ROUND(FD19*FF19,0),0),0)</f>
        <v>0</v>
      </c>
      <c r="FH19" s="81">
        <f t="shared" ref="FH19" si="272">IFERROR(IF(FG19&gt;0,ROUND(FE19*FG19,0),0),0)</f>
        <v>0</v>
      </c>
      <c r="FI19" s="85">
        <f t="shared" ref="FI19" si="273">IFERROR(IF(FH19&gt;0,ROUND(FF19*FH19,0),0),0)</f>
        <v>0</v>
      </c>
      <c r="FJ19" s="85">
        <f t="shared" ref="FJ19" si="274">IFERROR(IF(FI19&gt;0,ROUND(FG19*FI19,0),0),0)</f>
        <v>0</v>
      </c>
      <c r="FK19" s="84">
        <f t="shared" ref="FK19" si="275">IFERROR(IF(FJ19&gt;0,ROUND(FH19*FJ19,0),0),0)</f>
        <v>0</v>
      </c>
      <c r="FL19" s="85">
        <f t="shared" ref="FL19" si="276">IFERROR(IF(FK19&gt;0,ROUND(FI19*FK19,0),0),0)</f>
        <v>0</v>
      </c>
      <c r="FM19" s="86">
        <f t="shared" ref="FM19" si="277">IFERROR(IF(FL19&gt;0,ROUND(FJ19*FL19,0),0),0)</f>
        <v>0</v>
      </c>
      <c r="FN19" s="917"/>
      <c r="FO19" s="86">
        <f t="shared" ref="FO19" si="278">IFERROR(IF(FN19&gt;0,ROUND(FL19*FN19,0),0),0)</f>
        <v>0</v>
      </c>
      <c r="FP19" s="83">
        <f t="shared" ref="FP19" si="279">IFERROR(IF(FO19&gt;0,ROUND(FM19*FO19,0),0),0)</f>
        <v>0</v>
      </c>
      <c r="FQ19" s="85">
        <f t="shared" ref="FQ19" si="280">IFERROR(IF(FP19&gt;0,ROUND(FN19*FP19,0),0),0)</f>
        <v>0</v>
      </c>
      <c r="FR19" s="85">
        <f t="shared" ref="FR19" si="281">IFERROR(IF(FQ19&gt;0,ROUND(FO19*FQ19,0),0),0)</f>
        <v>0</v>
      </c>
      <c r="FS19" s="84">
        <f t="shared" ref="FS19" si="282">IFERROR(IF(FR19&gt;0,ROUND(FP19*FR19,0),0),0)</f>
        <v>0</v>
      </c>
      <c r="FT19" s="85">
        <f t="shared" ref="FT19" si="283">IFERROR(IF(FS19&gt;0,ROUND(FQ19*FS19,0),0),0)</f>
        <v>0</v>
      </c>
      <c r="FU19" s="86">
        <f t="shared" ref="FU19" si="284">IFERROR(IF(FT19&gt;0,ROUND(FR19*FT19,0),0),0)</f>
        <v>0</v>
      </c>
      <c r="FV19" s="917"/>
      <c r="FW19" s="87">
        <f t="shared" ref="FW19" si="285">IFERROR(IF(FV19&gt;0,ROUND(FT19*FV19,0),0),0)</f>
        <v>0</v>
      </c>
      <c r="FX19" s="84">
        <f t="shared" ref="FX19" si="286">IFERROR(IF(FW19&gt;0,ROUND(FU19*FW19,0),0),0)</f>
        <v>0</v>
      </c>
      <c r="FY19" s="84">
        <f t="shared" ref="FY19" si="287">IFERROR(IF(FX19&gt;0,ROUND(FV19*FX19,0),0),0)</f>
        <v>0</v>
      </c>
      <c r="FZ19" s="84">
        <f t="shared" ref="FZ19" si="288">IFERROR(IF(FY19&gt;0,ROUND(FW19*FY19,0),0),0)</f>
        <v>0</v>
      </c>
      <c r="GA19" s="84">
        <f t="shared" ref="GA19" si="289">IFERROR(IF(FZ19&gt;0,ROUND(FX19*FZ19,0),0),0)</f>
        <v>0</v>
      </c>
      <c r="GB19" s="88">
        <f t="shared" ref="GB19" si="290">IFERROR(IF(GA19&gt;0,ROUND(FY19*GA19,0),0),0)</f>
        <v>0</v>
      </c>
      <c r="GC19" s="917"/>
      <c r="GD19" s="85">
        <f t="shared" ref="GD19" si="291">IFERROR(IF(GC19&gt;0,ROUND(GA19*GC19,0),0),0)</f>
        <v>0</v>
      </c>
      <c r="GE19" s="85">
        <f t="shared" ref="GE19" si="292">IFERROR(IF(GD19&gt;0,ROUND(GB19*GD19,0),0),0)</f>
        <v>0</v>
      </c>
      <c r="GF19" s="89">
        <f t="shared" ref="GF19" si="293">IFERROR(IF(GE19&gt;0,ROUND(GC19*GE19,0),0),0)</f>
        <v>0</v>
      </c>
      <c r="GG19" s="85">
        <f t="shared" ref="GG19" si="294">IFERROR(IF(GF19&gt;0,ROUND(GD19*GF19,0),0),0)</f>
        <v>0</v>
      </c>
      <c r="GH19" s="84">
        <f t="shared" si="140"/>
        <v>0</v>
      </c>
      <c r="GI19" s="84">
        <f t="shared" ref="GI19" si="295">IFERROR(IF(GH19&gt;0,ROUND(GF19*GH19,0),0),0)</f>
        <v>0</v>
      </c>
      <c r="GJ19" s="85">
        <f t="shared" ref="GJ19" si="296">IFERROR(IF(GI19&gt;0,ROUND(GG19*GI19,0),0),0)</f>
        <v>0</v>
      </c>
      <c r="GK19" s="86">
        <f t="shared" ref="GK19" si="297">IFERROR(IF(GJ19&gt;0,ROUND(GH19*GJ19,0),0),0)</f>
        <v>0</v>
      </c>
      <c r="GL19" s="917"/>
      <c r="GM19" s="86">
        <f t="shared" ref="GM19" si="298">IFERROR(IF(GL19&gt;0,ROUND(GJ19*GL19,0),0),0)</f>
        <v>0</v>
      </c>
      <c r="GN19" s="89">
        <f t="shared" ref="GN19" si="299">IFERROR(IF(GM19&gt;0,ROUND(GK19*GM19,0),0),0)</f>
        <v>0</v>
      </c>
      <c r="GO19" s="85">
        <f t="shared" ref="GO19" si="300">IFERROR(IF(GN19&gt;0,ROUND(GL19*GN19,0),0),0)</f>
        <v>0</v>
      </c>
      <c r="GP19" s="84">
        <f t="shared" ref="GP19" si="301">IFERROR(IF(GO19&gt;0,ROUND(GM19*GO19,0),0),0)</f>
        <v>0</v>
      </c>
      <c r="GQ19" s="84">
        <f t="shared" ref="GQ19" si="302">IFERROR(IF(GP19&gt;0,ROUND(GN19*GP19,0),0),0)</f>
        <v>0</v>
      </c>
      <c r="GR19" s="85">
        <f t="shared" ref="GR19" si="303">IFERROR(IF(GQ19&gt;0,ROUND(GO19*GQ19,0),0),0)</f>
        <v>0</v>
      </c>
      <c r="GS19" s="86">
        <f t="shared" ref="GS19" si="304">IFERROR(IF(GR19&gt;0,ROUND(GP19*GR19,0),0),0)</f>
        <v>0</v>
      </c>
      <c r="GT19" s="917"/>
      <c r="GU19" s="86">
        <f t="shared" ref="GU19" si="305">IFERROR(IF(GT19&gt;0,ROUND(GR19*GT19,0),0),0)</f>
        <v>0</v>
      </c>
      <c r="GV19" s="89">
        <f t="shared" ref="GV19" si="306">IFERROR(IF(GU19&gt;0,ROUND(GS19*GU19,0),0),0)</f>
        <v>0</v>
      </c>
      <c r="GW19" s="85">
        <f t="shared" ref="GW19" si="307">IFERROR(IF(GV19&gt;0,ROUND(GT19*GV19,0),0),0)</f>
        <v>0</v>
      </c>
      <c r="GX19" s="84">
        <f t="shared" ref="GX19" si="308">IFERROR(IF(GW19&gt;0,ROUND(GU19*GW19,0),0),0)</f>
        <v>0</v>
      </c>
      <c r="GY19" s="84">
        <f t="shared" ref="GY19" si="309">IFERROR(IF(GX19&gt;0,ROUND(GV19*GX19,0),0),0)</f>
        <v>0</v>
      </c>
      <c r="GZ19" s="85">
        <f t="shared" ref="GZ19" si="310">IFERROR(IF(GY19&gt;0,ROUND(GW19*GY19,0),0),0)</f>
        <v>0</v>
      </c>
      <c r="HA19" s="86">
        <f t="shared" ref="HA19" si="311">IFERROR(IF(GZ19&gt;0,ROUND(GX19*GZ19,0),0),0)</f>
        <v>0</v>
      </c>
      <c r="HB19" s="917"/>
      <c r="HC19" s="86">
        <f t="shared" ref="HC19" si="312">IFERROR(IF(HB19&gt;0,ROUND(GZ19*HB19,0),0),0)</f>
        <v>0</v>
      </c>
      <c r="HD19" s="417">
        <f t="shared" ref="HD19" si="313">IFERROR(IF(HC19&gt;0,ROUND(HA19*HC19,0),0),0)</f>
        <v>0</v>
      </c>
      <c r="HE19" s="85">
        <f t="shared" ref="HE19" si="314">IFERROR(IF(HD19&gt;0,ROUND(HB19*HD19,0),0),0)</f>
        <v>0</v>
      </c>
      <c r="HF19" s="85">
        <f t="shared" ref="HF19" si="315">IFERROR(IF(HE19&gt;0,ROUND(HC19*HE19,0),0),0)</f>
        <v>0</v>
      </c>
      <c r="HG19" s="90">
        <f t="shared" ref="HG19" si="316">IFERROR(IF(HF19&gt;0,ROUND(HD19*HF19,0),0),0)</f>
        <v>0</v>
      </c>
      <c r="HH19" s="85">
        <f t="shared" ref="HH19" si="317">IFERROR(IF(HG19&gt;0,ROUND(HE19*HG19,0),0),0)</f>
        <v>0</v>
      </c>
      <c r="HI19" s="86">
        <f t="shared" ref="HI19" si="318">IFERROR(IF(HH19&gt;0,ROUND(HF19*HH19,0),0),0)</f>
        <v>0</v>
      </c>
      <c r="HJ19" s="917"/>
      <c r="HK19" s="86">
        <f t="shared" ref="HK19" si="319">IFERROR(IF(HJ19&gt;0,ROUND(HH19*HJ19,0),0),0)</f>
        <v>0</v>
      </c>
      <c r="HL19" s="89">
        <f t="shared" ref="HL19" si="320">IFERROR(IF(HK19&gt;0,ROUND(HI19*HK19,0),0),0)</f>
        <v>0</v>
      </c>
      <c r="HM19" s="85">
        <f t="shared" ref="HM19" si="321">IFERROR(IF(HL19&gt;0,ROUND(HJ19*HL19,0),0),0)</f>
        <v>0</v>
      </c>
      <c r="HN19" s="85">
        <f t="shared" ref="HN19" si="322">IFERROR(IF(HM19&gt;0,ROUND(HK19*HM19,0),0),0)</f>
        <v>0</v>
      </c>
      <c r="HO19" s="84">
        <f t="shared" ref="HO19" si="323">IFERROR(IF(HN19&gt;0,ROUND(HL19*HN19,0),0),0)</f>
        <v>0</v>
      </c>
      <c r="HP19" s="85">
        <f t="shared" ref="HP19" si="324">IFERROR(IF(HO19&gt;0,ROUND(HM19*HO19,0),0),0)</f>
        <v>0</v>
      </c>
      <c r="HQ19" s="86">
        <f t="shared" ref="HQ19" si="325">IFERROR(IF(HP19&gt;0,ROUND(HN19*HP19,0),0),0)</f>
        <v>0</v>
      </c>
      <c r="HR19" s="917"/>
      <c r="HS19" s="86">
        <f t="shared" ref="HS19" si="326">IFERROR(IF(HR19&gt;0,ROUND(HP19*HR19,0),0),0)</f>
        <v>0</v>
      </c>
      <c r="HT19" s="418">
        <f t="shared" ref="HT19" si="327">IFERROR(IF(HS19&gt;0,ROUND(HQ19*HS19,0),0),0)</f>
        <v>0</v>
      </c>
      <c r="HU19" s="85">
        <f t="shared" ref="HU19" si="328">IFERROR(IF(HT19&gt;0,ROUND(HR19*HT19,0),0),0)</f>
        <v>0</v>
      </c>
      <c r="HV19" s="85">
        <f t="shared" ref="HV19" si="329">IFERROR(IF(HU19&gt;0,ROUND(HS19*HU19,0),0),0)</f>
        <v>0</v>
      </c>
      <c r="HW19" s="84">
        <f t="shared" ref="HW19" si="330">IFERROR(IF(HV19&gt;0,ROUND(HT19*HV19,0),0),0)</f>
        <v>0</v>
      </c>
      <c r="HX19" s="85">
        <f t="shared" ref="HX19" si="331">IFERROR(IF(HW19&gt;0,ROUND(HU19*HW19,0),0),0)</f>
        <v>0</v>
      </c>
      <c r="HY19" s="86">
        <f t="shared" ref="HY19" si="332">IFERROR(IF(HX19&gt;0,ROUND(HV19*HX19,0),0),0)</f>
        <v>0</v>
      </c>
      <c r="HZ19" s="917"/>
      <c r="IA19" s="86">
        <f t="shared" ref="IA19" si="333">IFERROR(IF(HZ19&gt;0,ROUND(HX19*HZ19,0),0),0)</f>
        <v>0</v>
      </c>
      <c r="IB19" s="89">
        <f t="shared" ref="IB19" si="334">IFERROR(IF(IA19&gt;0,ROUND(HY19*IA19,0),0),0)</f>
        <v>0</v>
      </c>
      <c r="IC19" s="85">
        <f t="shared" ref="IC19" si="335">IFERROR(IF(IB19&gt;0,ROUND(HZ19*IB19,0),0),0)</f>
        <v>0</v>
      </c>
      <c r="ID19" s="85">
        <f t="shared" ref="ID19" si="336">IFERROR(IF(IC19&gt;0,ROUND(IA19*IC19,0),0),0)</f>
        <v>0</v>
      </c>
      <c r="IE19" s="84">
        <f t="shared" ref="IE19" si="337">IFERROR(IF(ID19&gt;0,ROUND(IB19*ID19,0),0),0)</f>
        <v>0</v>
      </c>
      <c r="IF19" s="85">
        <f t="shared" ref="IF19" si="338">IFERROR(IF(IE19&gt;0,ROUND(IC19*IE19,0),0),0)</f>
        <v>0</v>
      </c>
      <c r="IG19" s="86">
        <f t="shared" ref="IG19" si="339">IFERROR(IF(IF19&gt;0,ROUND(ID19*IF19,0),0),0)</f>
        <v>0</v>
      </c>
      <c r="IH19" s="917"/>
      <c r="II19" s="87">
        <f t="shared" ref="II19" si="340">IFERROR(IF(IH19&gt;0,ROUND(IF19*IH19,0),0),0)</f>
        <v>0</v>
      </c>
      <c r="IJ19" s="85">
        <f t="shared" ref="IJ19" si="341">IFERROR(IF(II19&gt;0,ROUND(IG19*II19,0),0),0)</f>
        <v>0</v>
      </c>
      <c r="IK19" s="85">
        <f t="shared" ref="IK19" si="342">IFERROR(IF(IJ19&gt;0,ROUND(IH19*IJ19,0),0),0)</f>
        <v>0</v>
      </c>
      <c r="IL19" s="84">
        <f t="shared" ref="IL19" si="343">IFERROR(IF(IK19&gt;0,ROUND(II19*IK19,0),0),0)</f>
        <v>0</v>
      </c>
      <c r="IM19" s="85">
        <f t="shared" ref="IM19" si="344">IFERROR(IF(IL19&gt;0,ROUND(IJ19*IL19,0),0),0)</f>
        <v>0</v>
      </c>
      <c r="IN19" s="86">
        <f t="shared" ref="IN19" si="345">IFERROR(IF(IM19&gt;0,ROUND(IK19*IM19,0),0),0)</f>
        <v>0</v>
      </c>
      <c r="IO19" s="917"/>
      <c r="IP19" s="91">
        <f t="shared" ref="IP19" si="346">IFERROR(IF(IO19&gt;0,ROUND(IM19*IO19,0),0),0)</f>
        <v>0</v>
      </c>
      <c r="IQ19" s="86">
        <f t="shared" ref="IQ19" si="347">IFERROR(IF(IP19&gt;0,ROUND(IN19*IP19,0),0),0)</f>
        <v>0</v>
      </c>
      <c r="IR19" s="86">
        <f t="shared" ref="IR19" si="348">IFERROR(IF(IQ19&gt;0,ROUND(IO19*IQ19,0),0),0)</f>
        <v>0</v>
      </c>
      <c r="IS19" s="85">
        <f t="shared" ref="IS19" si="349">IFERROR(IF(IR19&gt;0,ROUND(IP19*IR19,0),0),0)</f>
        <v>0</v>
      </c>
      <c r="IT19" s="84">
        <f t="shared" ref="IT19" si="350">IFERROR(IF(IS19&gt;0,ROUND(IQ19*IS19,0),0),0)</f>
        <v>0</v>
      </c>
      <c r="IU19" s="88">
        <f t="shared" ref="IU19" si="351">IFERROR(IF(IT19&gt;0,ROUND(IR19*IT19,0),0),0)</f>
        <v>0</v>
      </c>
      <c r="IV19" s="87">
        <f t="shared" ref="IV19" si="352">IFERROR(IF(IU19&gt;0,ROUND(IS19*IU19,0),0),0)</f>
        <v>0</v>
      </c>
      <c r="IW19" s="84">
        <f t="shared" ref="IW19" si="353">IFERROR(IF(IV19&gt;0,ROUND(IT19*IV19,0),0),0)</f>
        <v>0</v>
      </c>
      <c r="IX19" s="85">
        <f t="shared" ref="IX19" si="354">IFERROR(IF(IW19&gt;0,ROUND(IU19*IW19,0),0),0)</f>
        <v>0</v>
      </c>
      <c r="IY19" s="85">
        <f t="shared" si="174"/>
        <v>0</v>
      </c>
      <c r="IZ19" s="84">
        <f t="shared" ref="IZ19" si="355">IFERROR(IF(IY19&gt;0,ROUND(IW19*IY19,0),0),0)</f>
        <v>0</v>
      </c>
      <c r="JA19" s="85">
        <f t="shared" ref="JA19" si="356">IFERROR(IF(IZ19&gt;0,ROUND(IX19*IZ19,0),0),0)</f>
        <v>0</v>
      </c>
      <c r="JB19" s="92">
        <f t="shared" ref="JB19" si="357">IFERROR(IF(JA19&gt;0,ROUND(IY19*JA19,0),0),0)</f>
        <v>0</v>
      </c>
      <c r="JC19" s="91">
        <f t="shared" ref="JC19" si="358">IFERROR(IF(JB19&gt;0,ROUND(IZ19*JB19,0),0),0)</f>
        <v>0</v>
      </c>
      <c r="JD19" s="85">
        <f t="shared" ref="JD19" si="359">IFERROR(IF(JC19&gt;0,ROUND(JA19*JC19,0),0),0)</f>
        <v>0</v>
      </c>
      <c r="JE19" s="85">
        <f t="shared" ref="JE19" si="360">IFERROR(IF(JD19&gt;0,ROUND(JB19*JD19,0),0),0)</f>
        <v>0</v>
      </c>
      <c r="JF19" s="93">
        <f t="shared" ref="JF19" si="361">IFERROR(IF(JE19&gt;0,ROUND(JC19*JE19,0),0),0)</f>
        <v>0</v>
      </c>
      <c r="JG19" s="834"/>
      <c r="JH19" s="835"/>
      <c r="JI19" s="836"/>
      <c r="JJ19" s="834"/>
      <c r="JK19" s="835"/>
      <c r="JL19" s="836"/>
      <c r="JM19" s="834"/>
      <c r="JN19" s="835"/>
      <c r="JO19" s="836"/>
      <c r="JP19" s="834"/>
      <c r="JQ19" s="835"/>
      <c r="JR19" s="836"/>
      <c r="JS19" s="837"/>
      <c r="JT19" s="835"/>
      <c r="JU19" s="836"/>
      <c r="JV19" s="834"/>
      <c r="JW19" s="835"/>
      <c r="JX19" s="836"/>
      <c r="JY19" s="834"/>
      <c r="JZ19" s="835"/>
      <c r="KA19" s="836"/>
      <c r="KB19" s="834"/>
      <c r="KC19" s="835"/>
      <c r="KD19" s="836"/>
      <c r="KE19" s="834"/>
      <c r="KF19" s="835"/>
      <c r="KG19" s="836"/>
      <c r="KH19" s="837"/>
      <c r="KI19" s="835"/>
      <c r="KJ19" s="836"/>
      <c r="KK19" s="837"/>
      <c r="KL19" s="835"/>
      <c r="KM19" s="836"/>
      <c r="KN19" s="834"/>
      <c r="KO19" s="835"/>
      <c r="KP19" s="836"/>
      <c r="KQ19" s="838"/>
      <c r="KR19" s="839"/>
      <c r="KS19" s="836"/>
      <c r="KT19" s="834"/>
      <c r="KU19" s="835"/>
      <c r="KV19" s="836"/>
      <c r="KW19" s="834"/>
      <c r="KX19" s="835"/>
      <c r="KY19" s="836"/>
      <c r="KZ19" s="838"/>
      <c r="LA19" s="835"/>
      <c r="LB19" s="836"/>
      <c r="LC19" s="834"/>
      <c r="LD19" s="835"/>
      <c r="LE19" s="836"/>
      <c r="LF19" s="838"/>
      <c r="LG19" s="835"/>
      <c r="LH19" s="836"/>
      <c r="LI19" s="837"/>
      <c r="LJ19" s="835"/>
      <c r="LK19" s="836"/>
      <c r="LL19" s="834"/>
      <c r="LM19" s="835"/>
      <c r="LN19" s="840"/>
      <c r="LO19" s="841"/>
      <c r="LP19" s="180"/>
      <c r="LQ19" s="182"/>
      <c r="LR19" s="419"/>
      <c r="LS19" s="411"/>
      <c r="LT19" s="412"/>
      <c r="LU19" s="412"/>
      <c r="LV19" s="413"/>
      <c r="LW19" s="411"/>
      <c r="LX19" s="412"/>
      <c r="LY19" s="412"/>
      <c r="LZ19" s="412"/>
      <c r="MA19" s="412"/>
      <c r="MB19" s="414"/>
      <c r="MC19" s="411"/>
      <c r="MD19" s="414"/>
      <c r="ME19" s="415"/>
      <c r="MF19" s="415"/>
      <c r="MG19" s="415"/>
      <c r="MH19" s="415"/>
      <c r="MI19" s="415"/>
      <c r="MJ19" s="415"/>
      <c r="MK19" s="415"/>
      <c r="ML19" s="415"/>
      <c r="MM19" s="416"/>
      <c r="MN19" s="416"/>
      <c r="MO19" s="416"/>
    </row>
    <row r="20" spans="1:353" ht="18.75" customHeight="1">
      <c r="A20" s="515" t="str">
        <f t="shared" si="46"/>
        <v>令和７年度</v>
      </c>
      <c r="B20" s="519" t="str">
        <f t="shared" si="47"/>
        <v>2次</v>
      </c>
      <c r="C20" s="515" t="str">
        <f t="shared" si="48"/>
        <v>群馬県</v>
      </c>
      <c r="D20" s="66">
        <f t="shared" si="9"/>
        <v>3</v>
      </c>
      <c r="E20" s="67" t="s">
        <v>4</v>
      </c>
      <c r="F20" s="526">
        <f t="shared" ref="F20" si="362">IF(F21=" ","",F21)</f>
        <v>0</v>
      </c>
      <c r="G20" s="529"/>
      <c r="H20" s="530"/>
      <c r="I20" s="532"/>
      <c r="J20" s="532"/>
      <c r="K20" s="533"/>
      <c r="L20" s="534"/>
      <c r="M20" s="535"/>
      <c r="N20" s="534"/>
      <c r="O20" s="536"/>
      <c r="P20" s="537"/>
      <c r="Q20" s="541"/>
      <c r="R20" s="542"/>
      <c r="S20" s="543" t="str">
        <f t="shared" ref="S20:S35" si="363">IF((W20+AV20)&gt;0,ROUNDDOWN((W20+AV20)/(Z20+AY20),4)*1000," ")</f>
        <v xml:space="preserve"> </v>
      </c>
      <c r="T20" s="439" t="str">
        <f>IFERROR(IF(P20="","",VLOOKUP(P20,'リスト　修正しない事'!$W$3:$X$40,2,0)),0)</f>
        <v/>
      </c>
      <c r="U20" s="544" t="s">
        <v>353</v>
      </c>
      <c r="V20" s="545" t="s">
        <v>335</v>
      </c>
      <c r="W20" s="546"/>
      <c r="X20" s="69" t="str">
        <f>IFERROR(IF(P20="","",VLOOKUP(P20,'リスト　修正しない事'!$AD$2:$AE$40,2,0)),0)</f>
        <v/>
      </c>
      <c r="Y20" s="70">
        <f t="shared" si="51"/>
        <v>0</v>
      </c>
      <c r="Z20" s="547"/>
      <c r="AA20" s="69">
        <f t="shared" si="52"/>
        <v>0</v>
      </c>
      <c r="AB20" s="69">
        <f t="shared" si="53"/>
        <v>0</v>
      </c>
      <c r="AC20" s="71">
        <f t="shared" si="54"/>
        <v>0</v>
      </c>
      <c r="AD20" s="72">
        <f t="shared" si="55"/>
        <v>0</v>
      </c>
      <c r="AE20" s="68"/>
      <c r="AF20" s="546"/>
      <c r="AG20" s="70">
        <f t="shared" si="56"/>
        <v>0</v>
      </c>
      <c r="AH20" s="547"/>
      <c r="AI20" s="547"/>
      <c r="AJ20" s="69">
        <f t="shared" si="57"/>
        <v>0</v>
      </c>
      <c r="AK20" s="548"/>
      <c r="AL20" s="549">
        <f t="shared" ref="AL20:AL35" si="364">IF($V20="次 年 度",AI20,0)</f>
        <v>0</v>
      </c>
      <c r="AM20" s="68"/>
      <c r="AN20" s="73">
        <f t="shared" ref="AN20:AN35" si="365">+W20+AF20</f>
        <v>0</v>
      </c>
      <c r="AO20" s="70">
        <f t="shared" si="60"/>
        <v>0</v>
      </c>
      <c r="AP20" s="69">
        <f t="shared" ref="AP20:AP35" si="366">+Z20+AH20</f>
        <v>0</v>
      </c>
      <c r="AQ20" s="69">
        <f t="shared" ref="AQ20:AQ35" si="367">+AA20+AI20</f>
        <v>0</v>
      </c>
      <c r="AR20" s="69">
        <f t="shared" ref="AR20:AR35" si="368">AB20+AJ20</f>
        <v>0</v>
      </c>
      <c r="AS20" s="71">
        <f t="shared" ref="AS20:AS35" si="369">+AC20+AK20</f>
        <v>0</v>
      </c>
      <c r="AT20" s="72">
        <f t="shared" ref="AT20:AT35" si="370">+AL20+AD20</f>
        <v>0</v>
      </c>
      <c r="AU20" s="68"/>
      <c r="AV20" s="546"/>
      <c r="AW20" s="69" t="str">
        <f>IFERROR(IF(P20="","",VLOOKUP(P20,'リスト　修正しない事'!$AG$3:$AH$40,2,0)),0)</f>
        <v/>
      </c>
      <c r="AX20" s="70">
        <f t="shared" si="66"/>
        <v>0</v>
      </c>
      <c r="AY20" s="547"/>
      <c r="AZ20" s="69">
        <f t="shared" si="67"/>
        <v>0</v>
      </c>
      <c r="BA20" s="69">
        <f t="shared" si="68"/>
        <v>0</v>
      </c>
      <c r="BB20" s="71">
        <f t="shared" si="69"/>
        <v>0</v>
      </c>
      <c r="BC20" s="72">
        <f t="shared" si="70"/>
        <v>0</v>
      </c>
      <c r="BD20" s="68"/>
      <c r="BE20" s="546"/>
      <c r="BF20" s="70">
        <f t="shared" si="71"/>
        <v>0</v>
      </c>
      <c r="BG20" s="547"/>
      <c r="BH20" s="547"/>
      <c r="BI20" s="69">
        <f t="shared" si="72"/>
        <v>0</v>
      </c>
      <c r="BJ20" s="548"/>
      <c r="BK20" s="549"/>
      <c r="BL20" s="68"/>
      <c r="BM20" s="73">
        <f t="shared" ref="BM20:BM35" si="371">+AV20+BE20</f>
        <v>0</v>
      </c>
      <c r="BN20" s="70">
        <f t="shared" ref="BN20" si="372">IF(BO20&gt;0,1,0)</f>
        <v>0</v>
      </c>
      <c r="BO20" s="69">
        <f t="shared" ref="BO20:BO35" si="373">+AY20+BG20</f>
        <v>0</v>
      </c>
      <c r="BP20" s="69">
        <f t="shared" ref="BP20:BP35" si="374">+AZ20+BH20</f>
        <v>0</v>
      </c>
      <c r="BQ20" s="69">
        <f t="shared" ref="BQ20:BQ35" si="375">BA20+BI20</f>
        <v>0</v>
      </c>
      <c r="BR20" s="71">
        <f t="shared" ref="BR20:BR35" si="376">+BB20+BJ20</f>
        <v>0</v>
      </c>
      <c r="BS20" s="72">
        <f t="shared" ref="BS20:BS35" si="377">+BK20+BC20</f>
        <v>0</v>
      </c>
      <c r="BT20" s="68"/>
      <c r="BU20" s="546"/>
      <c r="BV20" s="70">
        <f t="shared" si="80"/>
        <v>0</v>
      </c>
      <c r="BW20" s="547"/>
      <c r="BX20" s="547"/>
      <c r="BY20" s="69">
        <f t="shared" ref="BY20" si="378">BZ20+CA20</f>
        <v>0</v>
      </c>
      <c r="BZ20" s="548"/>
      <c r="CA20" s="549">
        <f t="shared" ref="CA20:CA35" si="379">IF($V20="次 年 度",BX20,0)</f>
        <v>0</v>
      </c>
      <c r="CB20" s="68"/>
      <c r="CC20" s="73">
        <f t="shared" ref="CC20:CC35" si="380">SUM(AN20,BM20,BU20)</f>
        <v>0</v>
      </c>
      <c r="CD20" s="70">
        <f t="shared" ref="CD20:CD35" si="381">SUM(AO20,BN20,BV20)</f>
        <v>0</v>
      </c>
      <c r="CE20" s="69">
        <f t="shared" ref="CE20:CE35" si="382">SUM(AP20,BO20,BW20)</f>
        <v>0</v>
      </c>
      <c r="CF20" s="69">
        <f t="shared" ref="CF20:CF35" si="383">SUM(AQ20,BP20,BX20)</f>
        <v>0</v>
      </c>
      <c r="CG20" s="69">
        <f t="shared" ref="CG20:CG35" si="384">SUM(AR20,BQ20,BY20)</f>
        <v>0</v>
      </c>
      <c r="CH20" s="71">
        <f t="shared" ref="CH20:CH35" si="385">SUM(AS20,BR20,BZ20)</f>
        <v>0</v>
      </c>
      <c r="CI20" s="72">
        <f t="shared" ref="CI20:CI35" si="386">SUM(AT20,BS20,CA20)</f>
        <v>0</v>
      </c>
      <c r="CJ20" s="68"/>
      <c r="CK20" s="546"/>
      <c r="CL20" s="69" t="str">
        <f>IFERROR(IF(P20="","",VLOOKUP(P20,'リスト　修正しない事'!$AD$3:$AE$40,2,0)),0)</f>
        <v/>
      </c>
      <c r="CM20" s="70">
        <f t="shared" ref="CM20" si="387">IF(CN20&gt;0,1,0)</f>
        <v>0</v>
      </c>
      <c r="CN20" s="547"/>
      <c r="CO20" s="69">
        <f t="shared" ref="CO20" si="388">IFERROR(IF(CN20&gt;0,ROUND(CL20*CN20,0),0),0)</f>
        <v>0</v>
      </c>
      <c r="CP20" s="69">
        <f t="shared" ref="CP20" si="389">+CQ20+CR20</f>
        <v>0</v>
      </c>
      <c r="CQ20" s="71">
        <f t="shared" ref="CQ20:CQ35" si="390">IF($V20="初 年 度",CO20,0)</f>
        <v>0</v>
      </c>
      <c r="CR20" s="72">
        <f t="shared" ref="CR20:CR35" si="391">IF($V20="次 年 度",CO20,0)</f>
        <v>0</v>
      </c>
      <c r="CS20" s="68"/>
      <c r="CT20" s="546"/>
      <c r="CU20" s="70">
        <f t="shared" ref="CU20" si="392">IF(CV20&gt;0,1,0)</f>
        <v>0</v>
      </c>
      <c r="CV20" s="547"/>
      <c r="CW20" s="547"/>
      <c r="CX20" s="69">
        <f t="shared" ref="CX20" si="393">CY20+CZ20</f>
        <v>0</v>
      </c>
      <c r="CY20" s="548"/>
      <c r="CZ20" s="549"/>
      <c r="DA20" s="68"/>
      <c r="DB20" s="73">
        <f t="shared" ref="DB20:DB35" si="394">+CK20+CT20</f>
        <v>0</v>
      </c>
      <c r="DC20" s="70">
        <f t="shared" ref="DC20" si="395">IF(DD20&gt;0,1,0)</f>
        <v>0</v>
      </c>
      <c r="DD20" s="69">
        <f t="shared" ref="DD20:DD35" si="396">+CN20+CV20</f>
        <v>0</v>
      </c>
      <c r="DE20" s="69">
        <f t="shared" ref="DE20:DE35" si="397">+CO20+CW20</f>
        <v>0</v>
      </c>
      <c r="DF20" s="69">
        <f t="shared" ref="DF20:DF35" si="398">CP20+CX20</f>
        <v>0</v>
      </c>
      <c r="DG20" s="71">
        <f t="shared" ref="DG20:DG35" si="399">+CQ20+CY20</f>
        <v>0</v>
      </c>
      <c r="DH20" s="72">
        <f t="shared" ref="DH20:DH35" si="400">+CZ20+CR20</f>
        <v>0</v>
      </c>
      <c r="DI20" s="68"/>
      <c r="DJ20" s="546"/>
      <c r="DK20" s="69" t="str">
        <f>IFERROR(IF(P20="","",VLOOKUP(P20,'リスト　修正しない事'!$AG$3:$AH$40,2,0)),0)</f>
        <v/>
      </c>
      <c r="DL20" s="70">
        <f t="shared" si="104"/>
        <v>0</v>
      </c>
      <c r="DM20" s="547"/>
      <c r="DN20" s="69">
        <f t="shared" si="105"/>
        <v>0</v>
      </c>
      <c r="DO20" s="69">
        <f t="shared" si="106"/>
        <v>0</v>
      </c>
      <c r="DP20" s="71">
        <f t="shared" si="107"/>
        <v>0</v>
      </c>
      <c r="DQ20" s="72">
        <f t="shared" si="108"/>
        <v>0</v>
      </c>
      <c r="DR20" s="68"/>
      <c r="DS20" s="546"/>
      <c r="DT20" s="70">
        <f t="shared" ref="DT20" si="401">IF(DU20&gt;0,1,0)</f>
        <v>0</v>
      </c>
      <c r="DU20" s="547"/>
      <c r="DV20" s="547"/>
      <c r="DW20" s="69">
        <f t="shared" ref="DW20" si="402">+DX20+DY20</f>
        <v>0</v>
      </c>
      <c r="DX20" s="548"/>
      <c r="DY20" s="549"/>
      <c r="DZ20" s="68"/>
      <c r="EA20" s="73">
        <f t="shared" ref="EA20:EA35" si="403">+DJ20+DS20</f>
        <v>0</v>
      </c>
      <c r="EB20" s="70">
        <f t="shared" ref="EB20:EB35" si="404">+DL20+DT20</f>
        <v>0</v>
      </c>
      <c r="EC20" s="69">
        <f t="shared" ref="EC20:EC35" si="405">+DM20+DU20</f>
        <v>0</v>
      </c>
      <c r="ED20" s="69">
        <f t="shared" ref="ED20:ED35" si="406">+DN20+DV20</f>
        <v>0</v>
      </c>
      <c r="EE20" s="69">
        <f t="shared" ref="EE20:EE35" si="407">+DO20+DW20</f>
        <v>0</v>
      </c>
      <c r="EF20" s="71">
        <f t="shared" ref="EF20:EF35" si="408">+DP20+DX20</f>
        <v>0</v>
      </c>
      <c r="EG20" s="72">
        <f t="shared" ref="EG20:EG35" si="409">+DQ20+DY20</f>
        <v>0</v>
      </c>
      <c r="EH20" s="68"/>
      <c r="EI20" s="73">
        <f t="shared" ref="EI20:EI35" si="410">+DB20+EA20</f>
        <v>0</v>
      </c>
      <c r="EJ20" s="70">
        <f t="shared" ref="EJ20:EJ35" si="411">+DC20+EB20</f>
        <v>0</v>
      </c>
      <c r="EK20" s="69">
        <f t="shared" ref="EK20:EK35" si="412">+DD20+EC20</f>
        <v>0</v>
      </c>
      <c r="EL20" s="69">
        <f t="shared" ref="EL20:EL35" si="413">+DE20+ED20</f>
        <v>0</v>
      </c>
      <c r="EM20" s="69">
        <f t="shared" ref="EM20:EM35" si="414">+DF20+EE20</f>
        <v>0</v>
      </c>
      <c r="EN20" s="71">
        <f t="shared" ref="EN20:EN35" si="415">+DG20+EF20</f>
        <v>0</v>
      </c>
      <c r="EO20" s="72">
        <f t="shared" ref="EO20:EO35" si="416">+DH20+EG20</f>
        <v>0</v>
      </c>
      <c r="EP20" s="68"/>
      <c r="EQ20" s="546"/>
      <c r="ER20" s="70">
        <f t="shared" ref="ER20" si="417">IF(ES20&gt;0,1,0)</f>
        <v>0</v>
      </c>
      <c r="ES20" s="547"/>
      <c r="ET20" s="548"/>
      <c r="EU20" s="69">
        <f t="shared" ref="EU20" si="418">+EV20+EW20</f>
        <v>0</v>
      </c>
      <c r="EV20" s="548"/>
      <c r="EW20" s="549"/>
      <c r="EX20" s="68"/>
      <c r="EY20" s="546"/>
      <c r="EZ20" s="70">
        <f t="shared" ref="EZ20" si="419">IF(FA20&gt;0,1,0)</f>
        <v>0</v>
      </c>
      <c r="FA20" s="547"/>
      <c r="FB20" s="548"/>
      <c r="FC20" s="69">
        <f t="shared" ref="FC20" si="420">+FD20+FE20</f>
        <v>0</v>
      </c>
      <c r="FD20" s="548"/>
      <c r="FE20" s="549"/>
      <c r="FF20" s="68"/>
      <c r="FG20" s="546"/>
      <c r="FH20" s="70">
        <f t="shared" ref="FH20" si="421">IF(FI20&gt;0,1,0)</f>
        <v>0</v>
      </c>
      <c r="FI20" s="547"/>
      <c r="FJ20" s="548"/>
      <c r="FK20" s="69">
        <f t="shared" ref="FK20" si="422">+FL20+FM20</f>
        <v>0</v>
      </c>
      <c r="FL20" s="548"/>
      <c r="FM20" s="549"/>
      <c r="FN20" s="68"/>
      <c r="FO20" s="546"/>
      <c r="FP20" s="70">
        <f t="shared" ref="FP20" si="423">IF(FQ20&gt;0,1,0)</f>
        <v>0</v>
      </c>
      <c r="FQ20" s="547"/>
      <c r="FR20" s="548"/>
      <c r="FS20" s="69">
        <f t="shared" ref="FS20" si="424">+FT20+FU20</f>
        <v>0</v>
      </c>
      <c r="FT20" s="548"/>
      <c r="FU20" s="549"/>
      <c r="FV20" s="68"/>
      <c r="FW20" s="73">
        <f t="shared" ref="FW20:FW35" si="425">+EQ20+EY20+FG20+FO20</f>
        <v>0</v>
      </c>
      <c r="FX20" s="69">
        <f t="shared" ref="FX20:FX35" si="426">+ER20+EZ20+FH20+FP20</f>
        <v>0</v>
      </c>
      <c r="FY20" s="69">
        <f t="shared" ref="FY20:FY35" si="427">+ES20+FA20+FI20+FQ20</f>
        <v>0</v>
      </c>
      <c r="FZ20" s="69">
        <f t="shared" ref="FZ20:FZ35" si="428">+ET20+FB20+FJ20+FR20</f>
        <v>0</v>
      </c>
      <c r="GA20" s="69">
        <f t="shared" ref="GA20:GA35" si="429">+EU20+FC20+FK20+FS20</f>
        <v>0</v>
      </c>
      <c r="GB20" s="74">
        <f t="shared" ref="GB20:GB35" si="430">+EV20+FD20+FL20+FT20</f>
        <v>0</v>
      </c>
      <c r="GC20" s="68"/>
      <c r="GD20" s="550"/>
      <c r="GE20" s="71" t="str">
        <f>IFERROR(IF(P20="","",VLOOKUP(P20,'リスト　修正しない事'!$AJ$3:$AK$40,2,0)),0)</f>
        <v/>
      </c>
      <c r="GF20" s="75">
        <f t="shared" ref="GF20" si="431">IF(GG20&gt;0,1,0)</f>
        <v>0</v>
      </c>
      <c r="GG20" s="547"/>
      <c r="GH20" s="69">
        <f t="shared" si="140"/>
        <v>0</v>
      </c>
      <c r="GI20" s="69">
        <f t="shared" ref="GI20" si="432">+GJ20+GK20</f>
        <v>0</v>
      </c>
      <c r="GJ20" s="71">
        <f t="shared" ref="GJ20:GJ35" si="433">IF($V20="初 年 度",GH20,0)</f>
        <v>0</v>
      </c>
      <c r="GK20" s="72">
        <f t="shared" ref="GK20:GK35" si="434">IF($V20="次 年 度",GH20,0)</f>
        <v>0</v>
      </c>
      <c r="GL20" s="68"/>
      <c r="GM20" s="550"/>
      <c r="GN20" s="409">
        <f t="shared" ref="GN20" si="435">IF(GO20&gt;0,1,0)</f>
        <v>0</v>
      </c>
      <c r="GO20" s="547"/>
      <c r="GP20" s="547"/>
      <c r="GQ20" s="69">
        <f t="shared" ref="GQ20" si="436">+GR20+GS20</f>
        <v>0</v>
      </c>
      <c r="GR20" s="548"/>
      <c r="GS20" s="549"/>
      <c r="GT20" s="68"/>
      <c r="GU20" s="76">
        <f t="shared" ref="GU20:GU35" si="437">GD20+GM20</f>
        <v>0</v>
      </c>
      <c r="GV20" s="409" t="e">
        <f t="shared" ref="GV20:GV35" si="438">GE20+GN20</f>
        <v>#VALUE!</v>
      </c>
      <c r="GW20" s="69">
        <f t="shared" ref="GW20:GW35" si="439">GG20+GO20</f>
        <v>0</v>
      </c>
      <c r="GX20" s="69">
        <f t="shared" ref="GX20:GX35" si="440">GH20+GP20</f>
        <v>0</v>
      </c>
      <c r="GY20" s="69">
        <f t="shared" ref="GY20:GY35" si="441">GI20+GQ20</f>
        <v>0</v>
      </c>
      <c r="GZ20" s="71">
        <f t="shared" ref="GZ20:GZ35" si="442">GJ20+GR20</f>
        <v>0</v>
      </c>
      <c r="HA20" s="72">
        <f t="shared" ref="HA20:HA35" si="443">GK20+GS20</f>
        <v>0</v>
      </c>
      <c r="HB20" s="68"/>
      <c r="HC20" s="550"/>
      <c r="HD20" s="409">
        <f t="shared" ref="HD20" si="444">IF(HE20&gt;0,1,0)</f>
        <v>0</v>
      </c>
      <c r="HE20" s="547"/>
      <c r="HF20" s="548"/>
      <c r="HG20" s="69">
        <f t="shared" ref="HG20" si="445">+HH20+HI20</f>
        <v>0</v>
      </c>
      <c r="HH20" s="548"/>
      <c r="HI20" s="549"/>
      <c r="HJ20" s="68"/>
      <c r="HK20" s="550"/>
      <c r="HL20" s="409">
        <f t="shared" ref="HL20" si="446">IF(HM20&gt;0,1,0)</f>
        <v>0</v>
      </c>
      <c r="HM20" s="547"/>
      <c r="HN20" s="548"/>
      <c r="HO20" s="69">
        <f t="shared" ref="HO20" si="447">+HP20+HQ20</f>
        <v>0</v>
      </c>
      <c r="HP20" s="548"/>
      <c r="HQ20" s="549"/>
      <c r="HR20" s="68"/>
      <c r="HS20" s="550"/>
      <c r="HT20" s="409">
        <f t="shared" ref="HT20" si="448">IF(HU20&gt;0,1,0)</f>
        <v>0</v>
      </c>
      <c r="HU20" s="547"/>
      <c r="HV20" s="548"/>
      <c r="HW20" s="69">
        <f t="shared" ref="HW20" si="449">+HX20+HY20</f>
        <v>0</v>
      </c>
      <c r="HX20" s="548"/>
      <c r="HY20" s="549"/>
      <c r="HZ20" s="68"/>
      <c r="IA20" s="550"/>
      <c r="IB20" s="409">
        <f t="shared" ref="IB20" si="450">IF(IC20&gt;0,1,0)</f>
        <v>0</v>
      </c>
      <c r="IC20" s="547"/>
      <c r="ID20" s="548"/>
      <c r="IE20" s="69">
        <f t="shared" ref="IE20" si="451">+IF20+IG20</f>
        <v>0</v>
      </c>
      <c r="IF20" s="548"/>
      <c r="IG20" s="549"/>
      <c r="IH20" s="68"/>
      <c r="II20" s="73">
        <f t="shared" ref="II20:II35" si="452">HK20+HS20+IA20</f>
        <v>0</v>
      </c>
      <c r="IJ20" s="71">
        <f t="shared" ref="IJ20:IJ35" si="453">HL20+HT20+IB20</f>
        <v>0</v>
      </c>
      <c r="IK20" s="71">
        <f t="shared" ref="IK20:IK35" si="454">HN20+HV20+ID20</f>
        <v>0</v>
      </c>
      <c r="IL20" s="69">
        <f t="shared" ref="IL20:IL35" si="455">HO20+HW20+IE20</f>
        <v>0</v>
      </c>
      <c r="IM20" s="71">
        <f t="shared" ref="IM20:IM35" si="456">HP20+HX20+IF20</f>
        <v>0</v>
      </c>
      <c r="IN20" s="72">
        <f t="shared" ref="IN20:IN35" si="457">HQ20+HY20+IG20</f>
        <v>0</v>
      </c>
      <c r="IO20" s="68"/>
      <c r="IP20" s="76">
        <f t="shared" ref="IP20:IP35" si="458">+CC20+EI20+FW20+GU20+HC20+II20</f>
        <v>0</v>
      </c>
      <c r="IQ20" s="72" t="e">
        <f t="shared" ref="IQ20:IQ35" si="459">+CD20+EJ20+FX20+GV20+HD20+IJ20</f>
        <v>#VALUE!</v>
      </c>
      <c r="IR20" s="72">
        <f t="shared" ref="IR20:IR35" si="460">+CE20+EK20+FY20+GW20+HE20+IK20</f>
        <v>0</v>
      </c>
      <c r="IS20" s="71">
        <f t="shared" ref="IS20:IS35" si="461">+CF20+EL20+FZ20+GX20+HF20+IL20</f>
        <v>0</v>
      </c>
      <c r="IT20" s="69">
        <f t="shared" ref="IT20:IT35" si="462">+CG20+EM20+GA20+GY20+HG20+IM20</f>
        <v>0</v>
      </c>
      <c r="IU20" s="74">
        <f t="shared" ref="IU20:IU35" si="463">+CH20+EN20+GB20+GZ20+HH20+IN20</f>
        <v>0</v>
      </c>
      <c r="IV20" s="546"/>
      <c r="IW20" s="69">
        <f t="shared" ref="IW20" si="464">IF(IX20&gt;0,1,0)</f>
        <v>0</v>
      </c>
      <c r="IX20" s="548"/>
      <c r="IY20" s="71">
        <f t="shared" si="174"/>
        <v>0</v>
      </c>
      <c r="IZ20" s="69">
        <f t="shared" ref="IZ20" si="465">+JA20+JB20</f>
        <v>0</v>
      </c>
      <c r="JA20" s="71">
        <f t="shared" ref="JA20:JA35" si="466">IF($V20="初 年 度",IY20,0)</f>
        <v>0</v>
      </c>
      <c r="JB20" s="77">
        <f t="shared" ref="JB20:JB35" si="467">IF($V20="次 年 度",IY20,0)</f>
        <v>0</v>
      </c>
      <c r="JC20" s="76">
        <f t="shared" ref="JC20:JC35" si="468">+IR20+IY20</f>
        <v>0</v>
      </c>
      <c r="JD20" s="71">
        <f t="shared" ref="JD20:JD35" si="469">+IS20+IZ20</f>
        <v>0</v>
      </c>
      <c r="JE20" s="71">
        <f t="shared" ref="JE20:JE35" si="470">+IT20+JA20</f>
        <v>0</v>
      </c>
      <c r="JF20" s="78">
        <f t="shared" ref="JF20:JF35" si="471">+IU20+JB20</f>
        <v>0</v>
      </c>
      <c r="JG20" s="826"/>
      <c r="JH20" s="827"/>
      <c r="JI20" s="828"/>
      <c r="JJ20" s="826"/>
      <c r="JK20" s="827"/>
      <c r="JL20" s="828"/>
      <c r="JM20" s="826"/>
      <c r="JN20" s="827"/>
      <c r="JO20" s="828"/>
      <c r="JP20" s="826"/>
      <c r="JQ20" s="827"/>
      <c r="JR20" s="828"/>
      <c r="JS20" s="829"/>
      <c r="JT20" s="827"/>
      <c r="JU20" s="828"/>
      <c r="JV20" s="826"/>
      <c r="JW20" s="827"/>
      <c r="JX20" s="828"/>
      <c r="JY20" s="826"/>
      <c r="JZ20" s="827"/>
      <c r="KA20" s="828"/>
      <c r="KB20" s="826"/>
      <c r="KC20" s="827"/>
      <c r="KD20" s="828"/>
      <c r="KE20" s="826"/>
      <c r="KF20" s="827"/>
      <c r="KG20" s="828"/>
      <c r="KH20" s="829"/>
      <c r="KI20" s="827"/>
      <c r="KJ20" s="828"/>
      <c r="KK20" s="829"/>
      <c r="KL20" s="827"/>
      <c r="KM20" s="828"/>
      <c r="KN20" s="826"/>
      <c r="KO20" s="827"/>
      <c r="KP20" s="828"/>
      <c r="KQ20" s="830"/>
      <c r="KR20" s="831"/>
      <c r="KS20" s="828"/>
      <c r="KT20" s="826"/>
      <c r="KU20" s="827"/>
      <c r="KV20" s="828"/>
      <c r="KW20" s="826"/>
      <c r="KX20" s="827"/>
      <c r="KY20" s="828"/>
      <c r="KZ20" s="830"/>
      <c r="LA20" s="827"/>
      <c r="LB20" s="828"/>
      <c r="LC20" s="826"/>
      <c r="LD20" s="827"/>
      <c r="LE20" s="828"/>
      <c r="LF20" s="830"/>
      <c r="LG20" s="827"/>
      <c r="LH20" s="828"/>
      <c r="LI20" s="829"/>
      <c r="LJ20" s="827"/>
      <c r="LK20" s="828"/>
      <c r="LL20" s="826"/>
      <c r="LM20" s="827"/>
      <c r="LN20" s="832"/>
      <c r="LO20" s="833"/>
      <c r="LP20" s="179"/>
      <c r="LQ20" s="181"/>
      <c r="LR20" s="410"/>
      <c r="LS20" s="411"/>
      <c r="LT20" s="412"/>
      <c r="LU20" s="412"/>
      <c r="LV20" s="413"/>
      <c r="LW20" s="411"/>
      <c r="LX20" s="412"/>
      <c r="LY20" s="412"/>
      <c r="LZ20" s="412"/>
      <c r="MA20" s="412"/>
      <c r="MB20" s="414"/>
      <c r="MC20" s="411"/>
      <c r="MD20" s="414"/>
      <c r="ME20" s="415"/>
      <c r="MF20" s="415"/>
      <c r="MG20" s="415"/>
      <c r="MH20" s="415"/>
      <c r="MI20" s="415"/>
      <c r="MJ20" s="415"/>
      <c r="MK20" s="415"/>
      <c r="ML20" s="415"/>
      <c r="MM20" s="416"/>
      <c r="MN20" s="416"/>
      <c r="MO20" s="416"/>
    </row>
    <row r="21" spans="1:353" ht="18.5" customHeight="1">
      <c r="A21" s="516" t="str">
        <f t="shared" si="46"/>
        <v>令和７年度</v>
      </c>
      <c r="B21" s="518" t="str">
        <f t="shared" si="47"/>
        <v>2次</v>
      </c>
      <c r="C21" s="521" t="str">
        <f t="shared" si="48"/>
        <v>群馬県</v>
      </c>
      <c r="D21" s="79">
        <f t="shared" si="9"/>
        <v>3</v>
      </c>
      <c r="E21" s="80" t="s">
        <v>5</v>
      </c>
      <c r="F21" s="527"/>
      <c r="G21" s="907">
        <f t="shared" ref="G21:G35" si="472">+G20</f>
        <v>0</v>
      </c>
      <c r="H21" s="908"/>
      <c r="I21" s="909"/>
      <c r="J21" s="909"/>
      <c r="K21" s="910"/>
      <c r="L21" s="87"/>
      <c r="M21" s="92" t="str">
        <f t="shared" ref="H21:R21" si="473">IF($F21="今回請求",M20,IF($F21="済",M20,""))</f>
        <v/>
      </c>
      <c r="N21" s="91"/>
      <c r="O21" s="85" t="str">
        <f t="shared" si="473"/>
        <v/>
      </c>
      <c r="P21" s="86"/>
      <c r="Q21" s="911" t="str">
        <f t="shared" si="473"/>
        <v/>
      </c>
      <c r="R21" s="84" t="str">
        <f t="shared" si="473"/>
        <v/>
      </c>
      <c r="S21" s="923" t="str">
        <f t="shared" ref="S21:S35" si="474">IFERROR(IF((W21+AV21)&gt;0,ROUNDDOWN((W21+AV21)/(Z21+AY21),4)*1000," "),"")</f>
        <v/>
      </c>
      <c r="T21" s="440" t="str">
        <f>IFERROR(IF(P21="","",VLOOKUP(P21,'リスト　修正しない事'!$W$3:$X$40,2,0)),0)</f>
        <v/>
      </c>
      <c r="U21" s="912" t="str">
        <f t="shared" ref="U21:U35" si="475">IF($F21="今回請求",U20,IF($F21="済",U20,""))</f>
        <v/>
      </c>
      <c r="V21" s="913" t="str">
        <f t="shared" ref="V21:V35" si="476">IF($F21="今回請求",V20,IF($F21="済",V20,""))</f>
        <v/>
      </c>
      <c r="W21" s="85" t="str">
        <f t="shared" ref="W21:W35" si="477">IFERROR(IF($F21="今回請求",W20,IF($F21="済",W20,"")),"")</f>
        <v/>
      </c>
      <c r="X21" s="81" t="str">
        <f>IFERROR(IF(P21="","",VLOOKUP(P21,'リスト　修正しない事'!$AD$2:$AE$40,2,0)),0)</f>
        <v/>
      </c>
      <c r="Y21" s="82">
        <f t="shared" si="51"/>
        <v>1</v>
      </c>
      <c r="Z21" s="85" t="str">
        <f t="shared" ref="Z21:Z35" si="478">IFERROR(IF($F21="今回請求",Z20,IF($F21="済",Z20,"")),"")</f>
        <v/>
      </c>
      <c r="AA21" s="83">
        <f t="shared" si="52"/>
        <v>0</v>
      </c>
      <c r="AB21" s="84">
        <f t="shared" si="53"/>
        <v>0</v>
      </c>
      <c r="AC21" s="85">
        <f t="shared" si="54"/>
        <v>0</v>
      </c>
      <c r="AD21" s="86">
        <f t="shared" si="55"/>
        <v>0</v>
      </c>
      <c r="AE21" s="917"/>
      <c r="AF21" s="85" t="str">
        <f t="shared" ref="AF21:AF35" si="479">IFERROR(IF($F21="今回請求",AF20,IF($F21="済",AF20,"")),"")</f>
        <v/>
      </c>
      <c r="AG21" s="82">
        <f t="shared" si="56"/>
        <v>1</v>
      </c>
      <c r="AH21" s="85" t="str">
        <f t="shared" ref="AH21:AH35" si="480">IFERROR(IF($F21="今回請求",AH20,IF($F21="済",AH20,"")),"")</f>
        <v/>
      </c>
      <c r="AI21" s="914"/>
      <c r="AJ21" s="84">
        <f t="shared" si="57"/>
        <v>0</v>
      </c>
      <c r="AK21" s="915"/>
      <c r="AL21" s="916"/>
      <c r="AM21" s="917"/>
      <c r="AN21" s="85">
        <f t="shared" ref="AN21:AN35" si="481">SUM(W21,AF21)</f>
        <v>0</v>
      </c>
      <c r="AO21" s="82">
        <f t="shared" si="60"/>
        <v>2</v>
      </c>
      <c r="AP21" s="85">
        <f t="shared" ref="AP21:AP35" si="482">SUM(Z21,AH21)</f>
        <v>0</v>
      </c>
      <c r="AQ21" s="83">
        <f t="shared" ref="AQ21:AQ35" si="483">SUM(AA21,AI21)</f>
        <v>0</v>
      </c>
      <c r="AR21" s="84">
        <f t="shared" ref="AR21:AR35" si="484">SUM(AB21,AJ21)</f>
        <v>0</v>
      </c>
      <c r="AS21" s="85">
        <f t="shared" ref="AS21:AS35" si="485">SUM(AC21,AK21)</f>
        <v>0</v>
      </c>
      <c r="AT21" s="86">
        <f t="shared" ref="AT21:AT35" si="486">SUM(AD21,AL21)</f>
        <v>0</v>
      </c>
      <c r="AU21" s="917"/>
      <c r="AV21" s="85" t="str">
        <f t="shared" ref="AV21:AV35" si="487">IFERROR(IF($F21="今回請求",AV20,IF($F21="済",AV20,"")),"")</f>
        <v/>
      </c>
      <c r="AW21" s="81" t="str">
        <f>IFERROR(IF(P21="","",VLOOKUP(P21,'リスト　修正しない事'!$AG$3:$AH$40,2,0)),0)</f>
        <v/>
      </c>
      <c r="AX21" s="82">
        <f t="shared" si="66"/>
        <v>1</v>
      </c>
      <c r="AY21" s="85" t="str">
        <f t="shared" ref="AY21:AY35" si="488">IFERROR(IF($F21="今回請求",AY20,IF($F21="済",AY20,"")),"")</f>
        <v/>
      </c>
      <c r="AZ21" s="83">
        <f t="shared" si="67"/>
        <v>0</v>
      </c>
      <c r="BA21" s="84">
        <f t="shared" si="68"/>
        <v>0</v>
      </c>
      <c r="BB21" s="85">
        <f t="shared" si="69"/>
        <v>0</v>
      </c>
      <c r="BC21" s="86">
        <f t="shared" si="70"/>
        <v>0</v>
      </c>
      <c r="BD21" s="917"/>
      <c r="BE21" s="85" t="str">
        <f t="shared" ref="BE21:BE35" si="489">IFERROR(IF($F21="今回請求",BE20,IF($F21="済",BE20,"")),"")</f>
        <v/>
      </c>
      <c r="BF21" s="82">
        <f t="shared" si="71"/>
        <v>1</v>
      </c>
      <c r="BG21" s="85" t="str">
        <f t="shared" ref="BG21:BG35" si="490">IFERROR(IF($F21="今回請求",BG20,IF($F21="済",BG20,"")),"")</f>
        <v/>
      </c>
      <c r="BH21" s="914"/>
      <c r="BI21" s="84">
        <f t="shared" si="72"/>
        <v>0</v>
      </c>
      <c r="BJ21" s="915"/>
      <c r="BK21" s="916"/>
      <c r="BL21" s="917"/>
      <c r="BM21" s="85">
        <f t="shared" ref="BM21:BM35" si="491">SUM(AV21,BE21)</f>
        <v>0</v>
      </c>
      <c r="BN21" s="85">
        <f t="shared" ref="BN21:BN35" si="492">SUM(AX21,BF21)</f>
        <v>2</v>
      </c>
      <c r="BO21" s="85">
        <f t="shared" ref="BO21:BO35" si="493">SUM(AY21,BG21)</f>
        <v>0</v>
      </c>
      <c r="BP21" s="83">
        <f t="shared" ref="BP21:BP35" si="494">SUM(AZ21,BH21)</f>
        <v>0</v>
      </c>
      <c r="BQ21" s="84">
        <f t="shared" ref="BQ21:BQ35" si="495">SUM(BA21,BI21)</f>
        <v>0</v>
      </c>
      <c r="BR21" s="85">
        <f t="shared" ref="BR21:BR35" si="496">SUM(BB21,BJ21)</f>
        <v>0</v>
      </c>
      <c r="BS21" s="86">
        <f t="shared" ref="BS21:BS35" si="497">SUM(BC21,BK21)</f>
        <v>0</v>
      </c>
      <c r="BT21" s="917"/>
      <c r="BU21" s="85" t="str">
        <f t="shared" ref="BU21:BU35" si="498">IFERROR(IF($F21="今回請求",BU20,IF($F21="済",BU20,"")),"")</f>
        <v/>
      </c>
      <c r="BV21" s="82">
        <f t="shared" si="80"/>
        <v>1</v>
      </c>
      <c r="BW21" s="85" t="str">
        <f t="shared" ref="BW21:BW35" si="499">IFERROR(IF($F21="今回請求",BW20,IF($F21="済",BW20,"")),"")</f>
        <v/>
      </c>
      <c r="BX21" s="914"/>
      <c r="BY21" s="84">
        <f t="shared" ref="BY21" si="500">+BZ21+CA21</f>
        <v>0</v>
      </c>
      <c r="BZ21" s="915"/>
      <c r="CA21" s="916"/>
      <c r="CB21" s="917"/>
      <c r="CC21" s="85" t="str">
        <f t="shared" ref="CC21:CC35" si="501">IFERROR(IF($F21="今回請求",CC20,IF($F21="済",CC20,"")),"")</f>
        <v/>
      </c>
      <c r="CD21" s="82" t="str">
        <f t="shared" ref="CD21:CD35" si="502">IFERROR(IF($F21="今回請求",CD20,IF($F21="済",CD20,"")),"")</f>
        <v/>
      </c>
      <c r="CE21" s="85" t="str">
        <f t="shared" ref="CE21:CE35" si="503">IFERROR(IF($F21="今回請求",CE20,IF($F21="済",CE20,"")),"")</f>
        <v/>
      </c>
      <c r="CF21" s="83" t="str">
        <f t="shared" ref="CF21:CF35" si="504">IFERROR(IF($F21="今回請求",CF20,IF($F21="済",CF20,"")),"")</f>
        <v/>
      </c>
      <c r="CG21" s="84" t="str">
        <f t="shared" ref="CG21:CG35" si="505">IFERROR(IF($F21="今回請求",CG20,IF($F21="済",CG20,"")),"")</f>
        <v/>
      </c>
      <c r="CH21" s="85" t="str">
        <f t="shared" ref="CH21:CH35" si="506">IFERROR(IF($F21="今回請求",CH20,IF($F21="済",CH20,"")),"")</f>
        <v/>
      </c>
      <c r="CI21" s="86" t="str">
        <f t="shared" ref="CI21:CI35" si="507">IFERROR(IF($F21="今回請求",CI20,IF($F21="済",CI20,"")),"")</f>
        <v/>
      </c>
      <c r="CJ21" s="917"/>
      <c r="CK21" s="85" t="str">
        <f t="shared" ref="CK21:CK35" si="508">IFERROR(IF($F21="今回請求",CK20,IF($F21="済",CK20,"")),"")</f>
        <v/>
      </c>
      <c r="CL21" s="81" t="str">
        <f t="shared" ref="CL21:CL35" si="509">IFERROR(IF($F21="今回請求",CL20,IF($F21="済",CL20,"")),"")</f>
        <v/>
      </c>
      <c r="CM21" s="82" t="str">
        <f t="shared" ref="CM21:CM35" si="510">IFERROR(IF($F21="今回請求",CM20,IF($F21="済",CM20,"")),"")</f>
        <v/>
      </c>
      <c r="CN21" s="85" t="str">
        <f t="shared" ref="CN21:CN35" si="511">IFERROR(IF($F21="今回請求",CN20,IF($F21="済",CN20,"")),"")</f>
        <v/>
      </c>
      <c r="CO21" s="83" t="str">
        <f t="shared" ref="CO21:CO35" si="512">IFERROR(IF($F21="今回請求",CO20,IF($F21="済",CO20,"")),"")</f>
        <v/>
      </c>
      <c r="CP21" s="84" t="str">
        <f t="shared" ref="CP21:CP35" si="513">IFERROR(IF($F21="今回請求",CP20,IF($F21="済",CP20,"")),"")</f>
        <v/>
      </c>
      <c r="CQ21" s="85" t="str">
        <f t="shared" ref="CQ21:CQ35" si="514">IFERROR(IF($F21="今回請求",CQ20,IF($F21="済",CQ20,"")),"")</f>
        <v/>
      </c>
      <c r="CR21" s="86" t="str">
        <f t="shared" ref="CR21:CR35" si="515">IFERROR(IF($F21="今回請求",CR20,IF($F21="済",CR20,"")),"")</f>
        <v/>
      </c>
      <c r="CS21" s="917"/>
      <c r="CT21" s="85" t="str">
        <f t="shared" ref="CT21:CT35" si="516">IFERROR(IF($F21="今回請求",CT20,IF($F21="済",CT20,"")),"")</f>
        <v/>
      </c>
      <c r="CU21" s="82" t="str">
        <f t="shared" ref="CU21:CU35" si="517">IFERROR(IF($F21="今回請求",CU20,IF($F21="済",CU20,"")),"")</f>
        <v/>
      </c>
      <c r="CV21" s="85" t="str">
        <f t="shared" ref="CV21:CV35" si="518">IFERROR(IF($F21="今回請求",CV20,IF($F21="済",CV20,"")),"")</f>
        <v/>
      </c>
      <c r="CW21" s="83" t="str">
        <f t="shared" ref="CW21:CW35" si="519">IFERROR(IF($F21="今回請求",CW20,IF($F21="済",CW20,"")),"")</f>
        <v/>
      </c>
      <c r="CX21" s="84" t="str">
        <f t="shared" ref="CX21:CX35" si="520">IFERROR(IF($F21="今回請求",CX20,IF($F21="済",CX20,"")),"")</f>
        <v/>
      </c>
      <c r="CY21" s="85" t="str">
        <f t="shared" ref="CY21:CY35" si="521">IFERROR(IF($F21="今回請求",CY20,IF($F21="済",CY20,"")),"")</f>
        <v/>
      </c>
      <c r="CZ21" s="86" t="str">
        <f t="shared" ref="CZ21:CZ35" si="522">IFERROR(IF($F21="今回請求",CZ20,IF($F21="済",CZ20,"")),"")</f>
        <v/>
      </c>
      <c r="DA21" s="917"/>
      <c r="DB21" s="85" t="str">
        <f t="shared" ref="DB21:DB35" si="523">IFERROR(IF($F21="今回請求",DB20,IF($F21="済",DB20,"")),"")</f>
        <v/>
      </c>
      <c r="DC21" s="82"/>
      <c r="DD21" s="85"/>
      <c r="DE21" s="83"/>
      <c r="DF21" s="84"/>
      <c r="DG21" s="85"/>
      <c r="DH21" s="86"/>
      <c r="DI21" s="917"/>
      <c r="DJ21" s="85" t="str">
        <f t="shared" ref="DJ21:DJ35" si="524">IFERROR(IF($F21="今回請求",DJ20,IF($F21="済",DJ20,"")),"")</f>
        <v/>
      </c>
      <c r="DK21" s="81" t="str">
        <f>IFERROR(IF(DC21="","",VLOOKUP(DC21,'リスト　修正しない事'!$AD$2:$AE$40,2,0)),0)</f>
        <v/>
      </c>
      <c r="DL21" s="82">
        <f t="shared" si="104"/>
        <v>1</v>
      </c>
      <c r="DM21" s="85" t="str">
        <f t="shared" ref="DM21:DM35" si="525">IFERROR(IF($F21="今回請求",DM20,IF($F21="済",DM20,"")),"")</f>
        <v/>
      </c>
      <c r="DN21" s="83">
        <f t="shared" si="105"/>
        <v>0</v>
      </c>
      <c r="DO21" s="84">
        <f t="shared" si="106"/>
        <v>0</v>
      </c>
      <c r="DP21" s="85">
        <f t="shared" si="107"/>
        <v>0</v>
      </c>
      <c r="DQ21" s="86">
        <f t="shared" si="108"/>
        <v>0</v>
      </c>
      <c r="DR21" s="917"/>
      <c r="DS21" s="85">
        <f t="shared" ref="DS21" si="526">IFERROR(IF(DR21&gt;0,ROUND(DP21*DR21,0),0),0)</f>
        <v>0</v>
      </c>
      <c r="DT21" s="82">
        <f t="shared" ref="DT21" si="527">IFERROR(IF(DS21&gt;0,ROUND(DQ21*DS21,0),0),0)</f>
        <v>0</v>
      </c>
      <c r="DU21" s="85">
        <f t="shared" ref="DU21" si="528">IFERROR(IF(DT21&gt;0,ROUND(DR21*DT21,0),0),0)</f>
        <v>0</v>
      </c>
      <c r="DV21" s="83">
        <f t="shared" ref="DV21" si="529">IFERROR(IF(DU21&gt;0,ROUND(DS21*DU21,0),0),0)</f>
        <v>0</v>
      </c>
      <c r="DW21" s="84">
        <f t="shared" ref="DW21" si="530">IFERROR(IF(DV21&gt;0,ROUND(DT21*DV21,0),0),0)</f>
        <v>0</v>
      </c>
      <c r="DX21" s="85">
        <f t="shared" ref="DX21" si="531">IFERROR(IF(DW21&gt;0,ROUND(DU21*DW21,0),0),0)</f>
        <v>0</v>
      </c>
      <c r="DY21" s="86">
        <f t="shared" ref="DY21" si="532">IFERROR(IF(DX21&gt;0,ROUND(DV21*DX21,0),0),0)</f>
        <v>0</v>
      </c>
      <c r="DZ21" s="917"/>
      <c r="EA21" s="85">
        <f t="shared" ref="EA21" si="533">IFERROR(IF(DZ21&gt;0,ROUND(DX21*DZ21,0),0),0)</f>
        <v>0</v>
      </c>
      <c r="EB21" s="82">
        <f t="shared" ref="EB21" si="534">IFERROR(IF(EA21&gt;0,ROUND(DY21*EA21,0),0),0)</f>
        <v>0</v>
      </c>
      <c r="EC21" s="85">
        <f t="shared" ref="EC21" si="535">IFERROR(IF(EB21&gt;0,ROUND(DZ21*EB21,0),0),0)</f>
        <v>0</v>
      </c>
      <c r="ED21" s="83">
        <f t="shared" ref="ED21" si="536">IFERROR(IF(EC21&gt;0,ROUND(EA21*EC21,0),0),0)</f>
        <v>0</v>
      </c>
      <c r="EE21" s="84">
        <f t="shared" ref="EE21" si="537">IFERROR(IF(ED21&gt;0,ROUND(EB21*ED21,0),0),0)</f>
        <v>0</v>
      </c>
      <c r="EF21" s="85">
        <f t="shared" ref="EF21" si="538">IFERROR(IF(EE21&gt;0,ROUND(EC21*EE21,0),0),0)</f>
        <v>0</v>
      </c>
      <c r="EG21" s="86">
        <f t="shared" ref="EG21" si="539">IFERROR(IF(EF21&gt;0,ROUND(ED21*EF21,0),0),0)</f>
        <v>0</v>
      </c>
      <c r="EH21" s="917"/>
      <c r="EI21" s="85">
        <f t="shared" ref="EI21" si="540">IFERROR(IF(EH21&gt;0,ROUND(EF21*EH21,0),0),0)</f>
        <v>0</v>
      </c>
      <c r="EJ21" s="82">
        <f t="shared" ref="EJ21" si="541">IFERROR(IF(EI21&gt;0,ROUND(EG21*EI21,0),0),0)</f>
        <v>0</v>
      </c>
      <c r="EK21" s="85">
        <f t="shared" ref="EK21" si="542">IFERROR(IF(EJ21&gt;0,ROUND(EH21*EJ21,0),0),0)</f>
        <v>0</v>
      </c>
      <c r="EL21" s="83">
        <f t="shared" ref="EL21" si="543">IFERROR(IF(EK21&gt;0,ROUND(EI21*EK21,0),0),0)</f>
        <v>0</v>
      </c>
      <c r="EM21" s="84">
        <f t="shared" ref="EM21" si="544">IFERROR(IF(EL21&gt;0,ROUND(EJ21*EL21,0),0),0)</f>
        <v>0</v>
      </c>
      <c r="EN21" s="85">
        <f t="shared" ref="EN21" si="545">IFERROR(IF(EM21&gt;0,ROUND(EK21*EM21,0),0),0)</f>
        <v>0</v>
      </c>
      <c r="EO21" s="86">
        <f t="shared" ref="EO21" si="546">IFERROR(IF(EN21&gt;0,ROUND(EL21*EN21,0),0),0)</f>
        <v>0</v>
      </c>
      <c r="EP21" s="917"/>
      <c r="EQ21" s="85">
        <f t="shared" ref="EQ21" si="547">IFERROR(IF(EP21&gt;0,ROUND(EN21*EP21,0),0),0)</f>
        <v>0</v>
      </c>
      <c r="ER21" s="81">
        <f t="shared" ref="ER21" si="548">IFERROR(IF(EQ21&gt;0,ROUND(EO21*EQ21,0),0),0)</f>
        <v>0</v>
      </c>
      <c r="ES21" s="85">
        <f t="shared" ref="ES21" si="549">IFERROR(IF(ER21&gt;0,ROUND(EP21*ER21,0),0),0)</f>
        <v>0</v>
      </c>
      <c r="ET21" s="85">
        <f t="shared" ref="ET21" si="550">IFERROR(IF(ES21&gt;0,ROUND(EQ21*ES21,0),0),0)</f>
        <v>0</v>
      </c>
      <c r="EU21" s="84">
        <f t="shared" ref="EU21" si="551">IFERROR(IF(ET21&gt;0,ROUND(ER21*ET21,0),0),0)</f>
        <v>0</v>
      </c>
      <c r="EV21" s="85">
        <f t="shared" ref="EV21" si="552">IFERROR(IF(EU21&gt;0,ROUND(ES21*EU21,0),0),0)</f>
        <v>0</v>
      </c>
      <c r="EW21" s="86">
        <f t="shared" ref="EW21" si="553">IFERROR(IF(EV21&gt;0,ROUND(ET21*EV21,0),0),0)</f>
        <v>0</v>
      </c>
      <c r="EX21" s="917"/>
      <c r="EY21" s="86">
        <f t="shared" ref="EY21" si="554">IFERROR(IF(EX21&gt;0,ROUND(EV21*EX21,0),0),0)</f>
        <v>0</v>
      </c>
      <c r="EZ21" s="83">
        <f t="shared" ref="EZ21" si="555">IFERROR(IF(EY21&gt;0,ROUND(EW21*EY21,0),0),0)</f>
        <v>0</v>
      </c>
      <c r="FA21" s="85">
        <f t="shared" ref="FA21" si="556">IFERROR(IF(EZ21&gt;0,ROUND(EX21*EZ21,0),0),0)</f>
        <v>0</v>
      </c>
      <c r="FB21" s="85">
        <f t="shared" ref="FB21" si="557">IFERROR(IF(FA21&gt;0,ROUND(EY21*FA21,0),0),0)</f>
        <v>0</v>
      </c>
      <c r="FC21" s="84">
        <f t="shared" ref="FC21" si="558">IFERROR(IF(FB21&gt;0,ROUND(EZ21*FB21,0),0),0)</f>
        <v>0</v>
      </c>
      <c r="FD21" s="85">
        <f t="shared" ref="FD21" si="559">IFERROR(IF(FC21&gt;0,ROUND(FA21*FC21,0),0),0)</f>
        <v>0</v>
      </c>
      <c r="FE21" s="86">
        <f t="shared" ref="FE21" si="560">IFERROR(IF(FD21&gt;0,ROUND(FB21*FD21,0),0),0)</f>
        <v>0</v>
      </c>
      <c r="FF21" s="917"/>
      <c r="FG21" s="85">
        <f t="shared" ref="FG21" si="561">IFERROR(IF(FF21&gt;0,ROUND(FD21*FF21,0),0),0)</f>
        <v>0</v>
      </c>
      <c r="FH21" s="81">
        <f t="shared" ref="FH21" si="562">IFERROR(IF(FG21&gt;0,ROUND(FE21*FG21,0),0),0)</f>
        <v>0</v>
      </c>
      <c r="FI21" s="85">
        <f t="shared" ref="FI21" si="563">IFERROR(IF(FH21&gt;0,ROUND(FF21*FH21,0),0),0)</f>
        <v>0</v>
      </c>
      <c r="FJ21" s="85">
        <f t="shared" ref="FJ21" si="564">IFERROR(IF(FI21&gt;0,ROUND(FG21*FI21,0),0),0)</f>
        <v>0</v>
      </c>
      <c r="FK21" s="84">
        <f t="shared" ref="FK21" si="565">IFERROR(IF(FJ21&gt;0,ROUND(FH21*FJ21,0),0),0)</f>
        <v>0</v>
      </c>
      <c r="FL21" s="85">
        <f t="shared" ref="FL21" si="566">IFERROR(IF(FK21&gt;0,ROUND(FI21*FK21,0),0),0)</f>
        <v>0</v>
      </c>
      <c r="FM21" s="86">
        <f t="shared" ref="FM21" si="567">IFERROR(IF(FL21&gt;0,ROUND(FJ21*FL21,0),0),0)</f>
        <v>0</v>
      </c>
      <c r="FN21" s="917"/>
      <c r="FO21" s="86">
        <f t="shared" ref="FO21" si="568">IFERROR(IF(FN21&gt;0,ROUND(FL21*FN21,0),0),0)</f>
        <v>0</v>
      </c>
      <c r="FP21" s="83">
        <f t="shared" ref="FP21" si="569">IFERROR(IF(FO21&gt;0,ROUND(FM21*FO21,0),0),0)</f>
        <v>0</v>
      </c>
      <c r="FQ21" s="85">
        <f t="shared" ref="FQ21" si="570">IFERROR(IF(FP21&gt;0,ROUND(FN21*FP21,0),0),0)</f>
        <v>0</v>
      </c>
      <c r="FR21" s="85">
        <f t="shared" ref="FR21" si="571">IFERROR(IF(FQ21&gt;0,ROUND(FO21*FQ21,0),0),0)</f>
        <v>0</v>
      </c>
      <c r="FS21" s="84">
        <f t="shared" ref="FS21" si="572">IFERROR(IF(FR21&gt;0,ROUND(FP21*FR21,0),0),0)</f>
        <v>0</v>
      </c>
      <c r="FT21" s="85">
        <f t="shared" ref="FT21" si="573">IFERROR(IF(FS21&gt;0,ROUND(FQ21*FS21,0),0),0)</f>
        <v>0</v>
      </c>
      <c r="FU21" s="86">
        <f t="shared" ref="FU21" si="574">IFERROR(IF(FT21&gt;0,ROUND(FR21*FT21,0),0),0)</f>
        <v>0</v>
      </c>
      <c r="FV21" s="917"/>
      <c r="FW21" s="87">
        <f t="shared" ref="FW21" si="575">IFERROR(IF(FV21&gt;0,ROUND(FT21*FV21,0),0),0)</f>
        <v>0</v>
      </c>
      <c r="FX21" s="84">
        <f t="shared" ref="FX21" si="576">IFERROR(IF(FW21&gt;0,ROUND(FU21*FW21,0),0),0)</f>
        <v>0</v>
      </c>
      <c r="FY21" s="84">
        <f t="shared" ref="FY21" si="577">IFERROR(IF(FX21&gt;0,ROUND(FV21*FX21,0),0),0)</f>
        <v>0</v>
      </c>
      <c r="FZ21" s="84">
        <f t="shared" ref="FZ21" si="578">IFERROR(IF(FY21&gt;0,ROUND(FW21*FY21,0),0),0)</f>
        <v>0</v>
      </c>
      <c r="GA21" s="84">
        <f t="shared" ref="GA21" si="579">IFERROR(IF(FZ21&gt;0,ROUND(FX21*FZ21,0),0),0)</f>
        <v>0</v>
      </c>
      <c r="GB21" s="88">
        <f t="shared" ref="GB21" si="580">IFERROR(IF(GA21&gt;0,ROUND(FY21*GA21,0),0),0)</f>
        <v>0</v>
      </c>
      <c r="GC21" s="917"/>
      <c r="GD21" s="85">
        <f t="shared" ref="GD21" si="581">IFERROR(IF(GC21&gt;0,ROUND(GA21*GC21,0),0),0)</f>
        <v>0</v>
      </c>
      <c r="GE21" s="85">
        <f t="shared" ref="GE21" si="582">IFERROR(IF(GD21&gt;0,ROUND(GB21*GD21,0),0),0)</f>
        <v>0</v>
      </c>
      <c r="GF21" s="89">
        <f t="shared" ref="GF21" si="583">IFERROR(IF(GE21&gt;0,ROUND(GC21*GE21,0),0),0)</f>
        <v>0</v>
      </c>
      <c r="GG21" s="85">
        <f t="shared" ref="GG21" si="584">IFERROR(IF(GF21&gt;0,ROUND(GD21*GF21,0),0),0)</f>
        <v>0</v>
      </c>
      <c r="GH21" s="84">
        <f t="shared" si="140"/>
        <v>0</v>
      </c>
      <c r="GI21" s="84">
        <f t="shared" ref="GI21" si="585">IFERROR(IF(GH21&gt;0,ROUND(GF21*GH21,0),0),0)</f>
        <v>0</v>
      </c>
      <c r="GJ21" s="85">
        <f t="shared" ref="GJ21" si="586">IFERROR(IF(GI21&gt;0,ROUND(GG21*GI21,0),0),0)</f>
        <v>0</v>
      </c>
      <c r="GK21" s="86">
        <f t="shared" ref="GK21" si="587">IFERROR(IF(GJ21&gt;0,ROUND(GH21*GJ21,0),0),0)</f>
        <v>0</v>
      </c>
      <c r="GL21" s="917"/>
      <c r="GM21" s="86">
        <f t="shared" ref="GM21" si="588">IFERROR(IF(GL21&gt;0,ROUND(GJ21*GL21,0),0),0)</f>
        <v>0</v>
      </c>
      <c r="GN21" s="89">
        <f t="shared" ref="GN21" si="589">IFERROR(IF(GM21&gt;0,ROUND(GK21*GM21,0),0),0)</f>
        <v>0</v>
      </c>
      <c r="GO21" s="85">
        <f t="shared" ref="GO21" si="590">IFERROR(IF(GN21&gt;0,ROUND(GL21*GN21,0),0),0)</f>
        <v>0</v>
      </c>
      <c r="GP21" s="84">
        <f t="shared" ref="GP21" si="591">IFERROR(IF(GO21&gt;0,ROUND(GM21*GO21,0),0),0)</f>
        <v>0</v>
      </c>
      <c r="GQ21" s="84">
        <f t="shared" ref="GQ21" si="592">IFERROR(IF(GP21&gt;0,ROUND(GN21*GP21,0),0),0)</f>
        <v>0</v>
      </c>
      <c r="GR21" s="85">
        <f t="shared" ref="GR21" si="593">IFERROR(IF(GQ21&gt;0,ROUND(GO21*GQ21,0),0),0)</f>
        <v>0</v>
      </c>
      <c r="GS21" s="86">
        <f t="shared" ref="GS21" si="594">IFERROR(IF(GR21&gt;0,ROUND(GP21*GR21,0),0),0)</f>
        <v>0</v>
      </c>
      <c r="GT21" s="917"/>
      <c r="GU21" s="86">
        <f t="shared" ref="GU21" si="595">IFERROR(IF(GT21&gt;0,ROUND(GR21*GT21,0),0),0)</f>
        <v>0</v>
      </c>
      <c r="GV21" s="89">
        <f t="shared" ref="GV21" si="596">IFERROR(IF(GU21&gt;0,ROUND(GS21*GU21,0),0),0)</f>
        <v>0</v>
      </c>
      <c r="GW21" s="85">
        <f t="shared" ref="GW21" si="597">IFERROR(IF(GV21&gt;0,ROUND(GT21*GV21,0),0),0)</f>
        <v>0</v>
      </c>
      <c r="GX21" s="84">
        <f t="shared" ref="GX21" si="598">IFERROR(IF(GW21&gt;0,ROUND(GU21*GW21,0),0),0)</f>
        <v>0</v>
      </c>
      <c r="GY21" s="84">
        <f t="shared" ref="GY21" si="599">IFERROR(IF(GX21&gt;0,ROUND(GV21*GX21,0),0),0)</f>
        <v>0</v>
      </c>
      <c r="GZ21" s="85">
        <f t="shared" ref="GZ21" si="600">IFERROR(IF(GY21&gt;0,ROUND(GW21*GY21,0),0),0)</f>
        <v>0</v>
      </c>
      <c r="HA21" s="86">
        <f t="shared" ref="HA21" si="601">IFERROR(IF(GZ21&gt;0,ROUND(GX21*GZ21,0),0),0)</f>
        <v>0</v>
      </c>
      <c r="HB21" s="917"/>
      <c r="HC21" s="86">
        <f t="shared" ref="HC21" si="602">IFERROR(IF(HB21&gt;0,ROUND(GZ21*HB21,0),0),0)</f>
        <v>0</v>
      </c>
      <c r="HD21" s="417">
        <f t="shared" ref="HD21" si="603">IFERROR(IF(HC21&gt;0,ROUND(HA21*HC21,0),0),0)</f>
        <v>0</v>
      </c>
      <c r="HE21" s="85">
        <f t="shared" ref="HE21" si="604">IFERROR(IF(HD21&gt;0,ROUND(HB21*HD21,0),0),0)</f>
        <v>0</v>
      </c>
      <c r="HF21" s="85">
        <f t="shared" ref="HF21" si="605">IFERROR(IF(HE21&gt;0,ROUND(HC21*HE21,0),0),0)</f>
        <v>0</v>
      </c>
      <c r="HG21" s="90">
        <f t="shared" ref="HG21" si="606">IFERROR(IF(HF21&gt;0,ROUND(HD21*HF21,0),0),0)</f>
        <v>0</v>
      </c>
      <c r="HH21" s="85">
        <f t="shared" ref="HH21" si="607">IFERROR(IF(HG21&gt;0,ROUND(HE21*HG21,0),0),0)</f>
        <v>0</v>
      </c>
      <c r="HI21" s="86">
        <f t="shared" ref="HI21" si="608">IFERROR(IF(HH21&gt;0,ROUND(HF21*HH21,0),0),0)</f>
        <v>0</v>
      </c>
      <c r="HJ21" s="917"/>
      <c r="HK21" s="86">
        <f t="shared" ref="HK21" si="609">IFERROR(IF(HJ21&gt;0,ROUND(HH21*HJ21,0),0),0)</f>
        <v>0</v>
      </c>
      <c r="HL21" s="89">
        <f t="shared" ref="HL21" si="610">IFERROR(IF(HK21&gt;0,ROUND(HI21*HK21,0),0),0)</f>
        <v>0</v>
      </c>
      <c r="HM21" s="85">
        <f t="shared" ref="HM21" si="611">IFERROR(IF(HL21&gt;0,ROUND(HJ21*HL21,0),0),0)</f>
        <v>0</v>
      </c>
      <c r="HN21" s="85">
        <f t="shared" ref="HN21" si="612">IFERROR(IF(HM21&gt;0,ROUND(HK21*HM21,0),0),0)</f>
        <v>0</v>
      </c>
      <c r="HO21" s="84">
        <f t="shared" ref="HO21" si="613">IFERROR(IF(HN21&gt;0,ROUND(HL21*HN21,0),0),0)</f>
        <v>0</v>
      </c>
      <c r="HP21" s="85">
        <f t="shared" ref="HP21" si="614">IFERROR(IF(HO21&gt;0,ROUND(HM21*HO21,0),0),0)</f>
        <v>0</v>
      </c>
      <c r="HQ21" s="86">
        <f t="shared" ref="HQ21" si="615">IFERROR(IF(HP21&gt;0,ROUND(HN21*HP21,0),0),0)</f>
        <v>0</v>
      </c>
      <c r="HR21" s="917"/>
      <c r="HS21" s="86">
        <f t="shared" ref="HS21" si="616">IFERROR(IF(HR21&gt;0,ROUND(HP21*HR21,0),0),0)</f>
        <v>0</v>
      </c>
      <c r="HT21" s="418">
        <f t="shared" ref="HT21" si="617">IFERROR(IF(HS21&gt;0,ROUND(HQ21*HS21,0),0),0)</f>
        <v>0</v>
      </c>
      <c r="HU21" s="85">
        <f t="shared" ref="HU21" si="618">IFERROR(IF(HT21&gt;0,ROUND(HR21*HT21,0),0),0)</f>
        <v>0</v>
      </c>
      <c r="HV21" s="85">
        <f t="shared" ref="HV21" si="619">IFERROR(IF(HU21&gt;0,ROUND(HS21*HU21,0),0),0)</f>
        <v>0</v>
      </c>
      <c r="HW21" s="84">
        <f t="shared" ref="HW21" si="620">IFERROR(IF(HV21&gt;0,ROUND(HT21*HV21,0),0),0)</f>
        <v>0</v>
      </c>
      <c r="HX21" s="85">
        <f t="shared" ref="HX21" si="621">IFERROR(IF(HW21&gt;0,ROUND(HU21*HW21,0),0),0)</f>
        <v>0</v>
      </c>
      <c r="HY21" s="86">
        <f t="shared" ref="HY21" si="622">IFERROR(IF(HX21&gt;0,ROUND(HV21*HX21,0),0),0)</f>
        <v>0</v>
      </c>
      <c r="HZ21" s="917"/>
      <c r="IA21" s="86">
        <f t="shared" ref="IA21" si="623">IFERROR(IF(HZ21&gt;0,ROUND(HX21*HZ21,0),0),0)</f>
        <v>0</v>
      </c>
      <c r="IB21" s="89">
        <f t="shared" ref="IB21" si="624">IFERROR(IF(IA21&gt;0,ROUND(HY21*IA21,0),0),0)</f>
        <v>0</v>
      </c>
      <c r="IC21" s="85">
        <f t="shared" ref="IC21" si="625">IFERROR(IF(IB21&gt;0,ROUND(HZ21*IB21,0),0),0)</f>
        <v>0</v>
      </c>
      <c r="ID21" s="85">
        <f t="shared" ref="ID21" si="626">IFERROR(IF(IC21&gt;0,ROUND(IA21*IC21,0),0),0)</f>
        <v>0</v>
      </c>
      <c r="IE21" s="84">
        <f t="shared" ref="IE21" si="627">IFERROR(IF(ID21&gt;0,ROUND(IB21*ID21,0),0),0)</f>
        <v>0</v>
      </c>
      <c r="IF21" s="85">
        <f t="shared" ref="IF21" si="628">IFERROR(IF(IE21&gt;0,ROUND(IC21*IE21,0),0),0)</f>
        <v>0</v>
      </c>
      <c r="IG21" s="86">
        <f t="shared" ref="IG21" si="629">IFERROR(IF(IF21&gt;0,ROUND(ID21*IF21,0),0),0)</f>
        <v>0</v>
      </c>
      <c r="IH21" s="917"/>
      <c r="II21" s="87">
        <f t="shared" ref="II21" si="630">IFERROR(IF(IH21&gt;0,ROUND(IF21*IH21,0),0),0)</f>
        <v>0</v>
      </c>
      <c r="IJ21" s="85">
        <f t="shared" ref="IJ21" si="631">IFERROR(IF(II21&gt;0,ROUND(IG21*II21,0),0),0)</f>
        <v>0</v>
      </c>
      <c r="IK21" s="85">
        <f t="shared" ref="IK21" si="632">IFERROR(IF(IJ21&gt;0,ROUND(IH21*IJ21,0),0),0)</f>
        <v>0</v>
      </c>
      <c r="IL21" s="84">
        <f t="shared" ref="IL21" si="633">IFERROR(IF(IK21&gt;0,ROUND(II21*IK21,0),0),0)</f>
        <v>0</v>
      </c>
      <c r="IM21" s="85">
        <f t="shared" ref="IM21" si="634">IFERROR(IF(IL21&gt;0,ROUND(IJ21*IL21,0),0),0)</f>
        <v>0</v>
      </c>
      <c r="IN21" s="86">
        <f t="shared" ref="IN21" si="635">IFERROR(IF(IM21&gt;0,ROUND(IK21*IM21,0),0),0)</f>
        <v>0</v>
      </c>
      <c r="IO21" s="917"/>
      <c r="IP21" s="91">
        <f t="shared" ref="IP21" si="636">IFERROR(IF(IO21&gt;0,ROUND(IM21*IO21,0),0),0)</f>
        <v>0</v>
      </c>
      <c r="IQ21" s="86">
        <f t="shared" ref="IQ21" si="637">IFERROR(IF(IP21&gt;0,ROUND(IN21*IP21,0),0),0)</f>
        <v>0</v>
      </c>
      <c r="IR21" s="86">
        <f t="shared" ref="IR21" si="638">IFERROR(IF(IQ21&gt;0,ROUND(IO21*IQ21,0),0),0)</f>
        <v>0</v>
      </c>
      <c r="IS21" s="85">
        <f t="shared" ref="IS21" si="639">IFERROR(IF(IR21&gt;0,ROUND(IP21*IR21,0),0),0)</f>
        <v>0</v>
      </c>
      <c r="IT21" s="84">
        <f t="shared" ref="IT21" si="640">IFERROR(IF(IS21&gt;0,ROUND(IQ21*IS21,0),0),0)</f>
        <v>0</v>
      </c>
      <c r="IU21" s="88">
        <f t="shared" ref="IU21" si="641">IFERROR(IF(IT21&gt;0,ROUND(IR21*IT21,0),0),0)</f>
        <v>0</v>
      </c>
      <c r="IV21" s="87">
        <f t="shared" ref="IV21" si="642">IFERROR(IF(IU21&gt;0,ROUND(IS21*IU21,0),0),0)</f>
        <v>0</v>
      </c>
      <c r="IW21" s="84">
        <f t="shared" ref="IW21" si="643">IFERROR(IF(IV21&gt;0,ROUND(IT21*IV21,0),0),0)</f>
        <v>0</v>
      </c>
      <c r="IX21" s="85">
        <f t="shared" ref="IX21" si="644">IFERROR(IF(IW21&gt;0,ROUND(IU21*IW21,0),0),0)</f>
        <v>0</v>
      </c>
      <c r="IY21" s="85">
        <f t="shared" si="174"/>
        <v>0</v>
      </c>
      <c r="IZ21" s="84">
        <f t="shared" ref="IZ21" si="645">IFERROR(IF(IY21&gt;0,ROUND(IW21*IY21,0),0),0)</f>
        <v>0</v>
      </c>
      <c r="JA21" s="85">
        <f t="shared" ref="JA21" si="646">IFERROR(IF(IZ21&gt;0,ROUND(IX21*IZ21,0),0),0)</f>
        <v>0</v>
      </c>
      <c r="JB21" s="92">
        <f t="shared" ref="JB21" si="647">IFERROR(IF(JA21&gt;0,ROUND(IY21*JA21,0),0),0)</f>
        <v>0</v>
      </c>
      <c r="JC21" s="91">
        <f t="shared" ref="JC21" si="648">IFERROR(IF(JB21&gt;0,ROUND(IZ21*JB21,0),0),0)</f>
        <v>0</v>
      </c>
      <c r="JD21" s="85">
        <f t="shared" ref="JD21" si="649">IFERROR(IF(JC21&gt;0,ROUND(JA21*JC21,0),0),0)</f>
        <v>0</v>
      </c>
      <c r="JE21" s="85">
        <f t="shared" ref="JE21" si="650">IFERROR(IF(JD21&gt;0,ROUND(JB21*JD21,0),0),0)</f>
        <v>0</v>
      </c>
      <c r="JF21" s="93">
        <f t="shared" ref="JF21" si="651">IFERROR(IF(JE21&gt;0,ROUND(JC21*JE21,0),0),0)</f>
        <v>0</v>
      </c>
      <c r="JG21" s="834"/>
      <c r="JH21" s="835"/>
      <c r="JI21" s="836"/>
      <c r="JJ21" s="834"/>
      <c r="JK21" s="835"/>
      <c r="JL21" s="836"/>
      <c r="JM21" s="834"/>
      <c r="JN21" s="835"/>
      <c r="JO21" s="836"/>
      <c r="JP21" s="834"/>
      <c r="JQ21" s="835"/>
      <c r="JR21" s="836"/>
      <c r="JS21" s="837"/>
      <c r="JT21" s="835"/>
      <c r="JU21" s="836"/>
      <c r="JV21" s="834"/>
      <c r="JW21" s="835"/>
      <c r="JX21" s="836"/>
      <c r="JY21" s="834"/>
      <c r="JZ21" s="835"/>
      <c r="KA21" s="836"/>
      <c r="KB21" s="834"/>
      <c r="KC21" s="835"/>
      <c r="KD21" s="836"/>
      <c r="KE21" s="834"/>
      <c r="KF21" s="835"/>
      <c r="KG21" s="836"/>
      <c r="KH21" s="837"/>
      <c r="KI21" s="835"/>
      <c r="KJ21" s="836"/>
      <c r="KK21" s="837"/>
      <c r="KL21" s="835"/>
      <c r="KM21" s="836"/>
      <c r="KN21" s="834"/>
      <c r="KO21" s="835"/>
      <c r="KP21" s="836"/>
      <c r="KQ21" s="838"/>
      <c r="KR21" s="839"/>
      <c r="KS21" s="836"/>
      <c r="KT21" s="834"/>
      <c r="KU21" s="835"/>
      <c r="KV21" s="836"/>
      <c r="KW21" s="834"/>
      <c r="KX21" s="835"/>
      <c r="KY21" s="836"/>
      <c r="KZ21" s="838"/>
      <c r="LA21" s="835"/>
      <c r="LB21" s="836"/>
      <c r="LC21" s="834"/>
      <c r="LD21" s="835"/>
      <c r="LE21" s="836"/>
      <c r="LF21" s="838"/>
      <c r="LG21" s="835"/>
      <c r="LH21" s="836"/>
      <c r="LI21" s="837"/>
      <c r="LJ21" s="835"/>
      <c r="LK21" s="836"/>
      <c r="LL21" s="834"/>
      <c r="LM21" s="835"/>
      <c r="LN21" s="840"/>
      <c r="LO21" s="841"/>
      <c r="LP21" s="180"/>
      <c r="LQ21" s="182"/>
      <c r="LR21" s="419"/>
      <c r="LS21" s="411"/>
      <c r="LT21" s="412"/>
      <c r="LU21" s="412"/>
      <c r="LV21" s="413"/>
      <c r="LW21" s="411"/>
      <c r="LX21" s="412"/>
      <c r="LY21" s="412"/>
      <c r="LZ21" s="412"/>
      <c r="MA21" s="412"/>
      <c r="MB21" s="414"/>
      <c r="MC21" s="411"/>
      <c r="MD21" s="414"/>
      <c r="ME21" s="415"/>
      <c r="MF21" s="415"/>
      <c r="MG21" s="415"/>
      <c r="MH21" s="415"/>
      <c r="MI21" s="415"/>
      <c r="MJ21" s="415"/>
      <c r="MK21" s="415"/>
      <c r="ML21" s="415"/>
      <c r="MM21" s="416"/>
      <c r="MN21" s="416"/>
      <c r="MO21" s="416"/>
    </row>
    <row r="22" spans="1:353" ht="18.75" customHeight="1">
      <c r="A22" s="515" t="str">
        <f t="shared" si="46"/>
        <v>令和７年度</v>
      </c>
      <c r="B22" s="519" t="str">
        <f t="shared" si="47"/>
        <v>2次</v>
      </c>
      <c r="C22" s="515" t="str">
        <f t="shared" si="48"/>
        <v>群馬県</v>
      </c>
      <c r="D22" s="66">
        <f t="shared" si="9"/>
        <v>4</v>
      </c>
      <c r="E22" s="67" t="s">
        <v>4</v>
      </c>
      <c r="F22" s="526">
        <f t="shared" ref="F22" si="652">IF(F23=" ","",F23)</f>
        <v>0</v>
      </c>
      <c r="G22" s="529"/>
      <c r="H22" s="530"/>
      <c r="I22" s="532"/>
      <c r="J22" s="532"/>
      <c r="K22" s="533"/>
      <c r="L22" s="534"/>
      <c r="M22" s="535"/>
      <c r="N22" s="534"/>
      <c r="O22" s="536"/>
      <c r="P22" s="537"/>
      <c r="Q22" s="541"/>
      <c r="R22" s="542"/>
      <c r="S22" s="543" t="str">
        <f t="shared" ref="S22:S35" si="653">IF((W22+AV22)&gt;0,ROUNDDOWN((W22+AV22)/(Z22+AY22),4)*1000," ")</f>
        <v xml:space="preserve"> </v>
      </c>
      <c r="T22" s="439" t="str">
        <f>IFERROR(IF(P22="","",VLOOKUP(P22,'リスト　修正しない事'!$W$3:$X$40,2,0)),0)</f>
        <v/>
      </c>
      <c r="U22" s="544" t="s">
        <v>353</v>
      </c>
      <c r="V22" s="545" t="s">
        <v>335</v>
      </c>
      <c r="W22" s="546"/>
      <c r="X22" s="69" t="str">
        <f>IFERROR(IF(P22="","",VLOOKUP(P22,'リスト　修正しない事'!$AD$2:$AE$40,2,0)),0)</f>
        <v/>
      </c>
      <c r="Y22" s="70">
        <f t="shared" si="51"/>
        <v>0</v>
      </c>
      <c r="Z22" s="547"/>
      <c r="AA22" s="69">
        <f t="shared" si="52"/>
        <v>0</v>
      </c>
      <c r="AB22" s="69">
        <f t="shared" si="53"/>
        <v>0</v>
      </c>
      <c r="AC22" s="71">
        <f t="shared" si="54"/>
        <v>0</v>
      </c>
      <c r="AD22" s="72">
        <f t="shared" si="55"/>
        <v>0</v>
      </c>
      <c r="AE22" s="68"/>
      <c r="AF22" s="546"/>
      <c r="AG22" s="70">
        <f t="shared" si="56"/>
        <v>0</v>
      </c>
      <c r="AH22" s="547"/>
      <c r="AI22" s="547"/>
      <c r="AJ22" s="69">
        <f t="shared" si="57"/>
        <v>0</v>
      </c>
      <c r="AK22" s="548"/>
      <c r="AL22" s="549">
        <f t="shared" ref="AL22:AL35" si="654">IF($V22="次 年 度",AI22,0)</f>
        <v>0</v>
      </c>
      <c r="AM22" s="68"/>
      <c r="AN22" s="73">
        <f t="shared" ref="AN22:AN35" si="655">+W22+AF22</f>
        <v>0</v>
      </c>
      <c r="AO22" s="70">
        <f t="shared" si="60"/>
        <v>0</v>
      </c>
      <c r="AP22" s="69">
        <f t="shared" ref="AP22:AP35" si="656">+Z22+AH22</f>
        <v>0</v>
      </c>
      <c r="AQ22" s="69">
        <f t="shared" ref="AQ22:AQ35" si="657">+AA22+AI22</f>
        <v>0</v>
      </c>
      <c r="AR22" s="69">
        <f t="shared" ref="AR22:AR35" si="658">AB22+AJ22</f>
        <v>0</v>
      </c>
      <c r="AS22" s="71">
        <f t="shared" ref="AS22:AS35" si="659">+AC22+AK22</f>
        <v>0</v>
      </c>
      <c r="AT22" s="72">
        <f t="shared" ref="AT22:AT35" si="660">+AL22+AD22</f>
        <v>0</v>
      </c>
      <c r="AU22" s="68"/>
      <c r="AV22" s="546"/>
      <c r="AW22" s="69" t="str">
        <f>IFERROR(IF(P22="","",VLOOKUP(P22,'リスト　修正しない事'!$AG$3:$AH$40,2,0)),0)</f>
        <v/>
      </c>
      <c r="AX22" s="70">
        <f t="shared" si="66"/>
        <v>0</v>
      </c>
      <c r="AY22" s="547"/>
      <c r="AZ22" s="69">
        <f t="shared" si="67"/>
        <v>0</v>
      </c>
      <c r="BA22" s="69">
        <f t="shared" si="68"/>
        <v>0</v>
      </c>
      <c r="BB22" s="71">
        <f t="shared" si="69"/>
        <v>0</v>
      </c>
      <c r="BC22" s="72">
        <f t="shared" si="70"/>
        <v>0</v>
      </c>
      <c r="BD22" s="68"/>
      <c r="BE22" s="546"/>
      <c r="BF22" s="70">
        <f t="shared" si="71"/>
        <v>0</v>
      </c>
      <c r="BG22" s="547"/>
      <c r="BH22" s="547"/>
      <c r="BI22" s="69">
        <f t="shared" si="72"/>
        <v>0</v>
      </c>
      <c r="BJ22" s="548"/>
      <c r="BK22" s="549"/>
      <c r="BL22" s="68"/>
      <c r="BM22" s="73">
        <f t="shared" ref="BM22:BM35" si="661">+AV22+BE22</f>
        <v>0</v>
      </c>
      <c r="BN22" s="70">
        <f t="shared" ref="BN22" si="662">IF(BO22&gt;0,1,0)</f>
        <v>0</v>
      </c>
      <c r="BO22" s="69">
        <f t="shared" ref="BO22:BO35" si="663">+AY22+BG22</f>
        <v>0</v>
      </c>
      <c r="BP22" s="69">
        <f t="shared" ref="BP22:BP35" si="664">+AZ22+BH22</f>
        <v>0</v>
      </c>
      <c r="BQ22" s="69">
        <f t="shared" ref="BQ22:BQ35" si="665">BA22+BI22</f>
        <v>0</v>
      </c>
      <c r="BR22" s="71">
        <f t="shared" ref="BR22:BR35" si="666">+BB22+BJ22</f>
        <v>0</v>
      </c>
      <c r="BS22" s="72">
        <f t="shared" ref="BS22:BS35" si="667">+BK22+BC22</f>
        <v>0</v>
      </c>
      <c r="BT22" s="68"/>
      <c r="BU22" s="546"/>
      <c r="BV22" s="70">
        <f t="shared" si="80"/>
        <v>0</v>
      </c>
      <c r="BW22" s="547"/>
      <c r="BX22" s="547"/>
      <c r="BY22" s="69">
        <f t="shared" ref="BY22" si="668">BZ22+CA22</f>
        <v>0</v>
      </c>
      <c r="BZ22" s="548"/>
      <c r="CA22" s="549">
        <f t="shared" ref="CA22:CA35" si="669">IF($V22="次 年 度",BX22,0)</f>
        <v>0</v>
      </c>
      <c r="CB22" s="68"/>
      <c r="CC22" s="73">
        <f t="shared" ref="CC22:CC35" si="670">SUM(AN22,BM22,BU22)</f>
        <v>0</v>
      </c>
      <c r="CD22" s="70">
        <f t="shared" ref="CD22:CD35" si="671">SUM(AO22,BN22,BV22)</f>
        <v>0</v>
      </c>
      <c r="CE22" s="69">
        <f t="shared" ref="CE22:CE35" si="672">SUM(AP22,BO22,BW22)</f>
        <v>0</v>
      </c>
      <c r="CF22" s="69">
        <f t="shared" ref="CF22:CF35" si="673">SUM(AQ22,BP22,BX22)</f>
        <v>0</v>
      </c>
      <c r="CG22" s="69">
        <f t="shared" ref="CG22:CG35" si="674">SUM(AR22,BQ22,BY22)</f>
        <v>0</v>
      </c>
      <c r="CH22" s="71">
        <f t="shared" ref="CH22:CH35" si="675">SUM(AS22,BR22,BZ22)</f>
        <v>0</v>
      </c>
      <c r="CI22" s="72">
        <f t="shared" ref="CI22:CI35" si="676">SUM(AT22,BS22,CA22)</f>
        <v>0</v>
      </c>
      <c r="CJ22" s="68"/>
      <c r="CK22" s="546"/>
      <c r="CL22" s="69" t="str">
        <f>IFERROR(IF(P22="","",VLOOKUP(P22,'リスト　修正しない事'!$AD$3:$AE$40,2,0)),0)</f>
        <v/>
      </c>
      <c r="CM22" s="70">
        <f t="shared" ref="CM22" si="677">IF(CN22&gt;0,1,0)</f>
        <v>0</v>
      </c>
      <c r="CN22" s="547"/>
      <c r="CO22" s="69">
        <f t="shared" ref="CO22" si="678">IFERROR(IF(CN22&gt;0,ROUND(CL22*CN22,0),0),0)</f>
        <v>0</v>
      </c>
      <c r="CP22" s="69">
        <f t="shared" ref="CP22" si="679">+CQ22+CR22</f>
        <v>0</v>
      </c>
      <c r="CQ22" s="71">
        <f t="shared" ref="CQ22:CQ35" si="680">IF($V22="初 年 度",CO22,0)</f>
        <v>0</v>
      </c>
      <c r="CR22" s="72">
        <f t="shared" ref="CR22:CR35" si="681">IF($V22="次 年 度",CO22,0)</f>
        <v>0</v>
      </c>
      <c r="CS22" s="68"/>
      <c r="CT22" s="546"/>
      <c r="CU22" s="70">
        <f t="shared" ref="CU22" si="682">IF(CV22&gt;0,1,0)</f>
        <v>0</v>
      </c>
      <c r="CV22" s="547"/>
      <c r="CW22" s="547"/>
      <c r="CX22" s="69">
        <f t="shared" ref="CX22" si="683">CY22+CZ22</f>
        <v>0</v>
      </c>
      <c r="CY22" s="548"/>
      <c r="CZ22" s="549"/>
      <c r="DA22" s="68"/>
      <c r="DB22" s="73">
        <f t="shared" ref="DB22:DB35" si="684">+CK22+CT22</f>
        <v>0</v>
      </c>
      <c r="DC22" s="70">
        <f t="shared" ref="DC22" si="685">IF(DD22&gt;0,1,0)</f>
        <v>0</v>
      </c>
      <c r="DD22" s="69">
        <f t="shared" ref="DD22:DD35" si="686">+CN22+CV22</f>
        <v>0</v>
      </c>
      <c r="DE22" s="69">
        <f t="shared" ref="DE22:DE35" si="687">+CO22+CW22</f>
        <v>0</v>
      </c>
      <c r="DF22" s="69">
        <f t="shared" ref="DF22:DF35" si="688">CP22+CX22</f>
        <v>0</v>
      </c>
      <c r="DG22" s="71">
        <f t="shared" ref="DG22:DG35" si="689">+CQ22+CY22</f>
        <v>0</v>
      </c>
      <c r="DH22" s="72">
        <f t="shared" ref="DH22:DH35" si="690">+CZ22+CR22</f>
        <v>0</v>
      </c>
      <c r="DI22" s="68"/>
      <c r="DJ22" s="546"/>
      <c r="DK22" s="69" t="str">
        <f>IFERROR(IF(P22="","",VLOOKUP(P22,'リスト　修正しない事'!$AG$3:$AH$40,2,0)),0)</f>
        <v/>
      </c>
      <c r="DL22" s="70">
        <f t="shared" si="104"/>
        <v>0</v>
      </c>
      <c r="DM22" s="547"/>
      <c r="DN22" s="69">
        <f t="shared" si="105"/>
        <v>0</v>
      </c>
      <c r="DO22" s="69">
        <f t="shared" si="106"/>
        <v>0</v>
      </c>
      <c r="DP22" s="71">
        <f t="shared" si="107"/>
        <v>0</v>
      </c>
      <c r="DQ22" s="72">
        <f t="shared" si="108"/>
        <v>0</v>
      </c>
      <c r="DR22" s="68"/>
      <c r="DS22" s="546"/>
      <c r="DT22" s="70">
        <f t="shared" ref="DT22" si="691">IF(DU22&gt;0,1,0)</f>
        <v>0</v>
      </c>
      <c r="DU22" s="547"/>
      <c r="DV22" s="547"/>
      <c r="DW22" s="69">
        <f t="shared" ref="DW22" si="692">+DX22+DY22</f>
        <v>0</v>
      </c>
      <c r="DX22" s="548"/>
      <c r="DY22" s="549"/>
      <c r="DZ22" s="68"/>
      <c r="EA22" s="73">
        <f t="shared" ref="EA22:EA35" si="693">+DJ22+DS22</f>
        <v>0</v>
      </c>
      <c r="EB22" s="70">
        <f t="shared" ref="EB22:EB35" si="694">+DL22+DT22</f>
        <v>0</v>
      </c>
      <c r="EC22" s="69">
        <f t="shared" ref="EC22:EC35" si="695">+DM22+DU22</f>
        <v>0</v>
      </c>
      <c r="ED22" s="69">
        <f t="shared" ref="ED22:ED35" si="696">+DN22+DV22</f>
        <v>0</v>
      </c>
      <c r="EE22" s="69">
        <f t="shared" ref="EE22:EE35" si="697">+DO22+DW22</f>
        <v>0</v>
      </c>
      <c r="EF22" s="71">
        <f t="shared" ref="EF22:EF35" si="698">+DP22+DX22</f>
        <v>0</v>
      </c>
      <c r="EG22" s="72">
        <f t="shared" ref="EG22:EG35" si="699">+DQ22+DY22</f>
        <v>0</v>
      </c>
      <c r="EH22" s="68"/>
      <c r="EI22" s="73">
        <f t="shared" ref="EI22:EI35" si="700">+DB22+EA22</f>
        <v>0</v>
      </c>
      <c r="EJ22" s="70">
        <f t="shared" ref="EJ22:EJ35" si="701">+DC22+EB22</f>
        <v>0</v>
      </c>
      <c r="EK22" s="69">
        <f t="shared" ref="EK22:EK35" si="702">+DD22+EC22</f>
        <v>0</v>
      </c>
      <c r="EL22" s="69">
        <f t="shared" ref="EL22:EL35" si="703">+DE22+ED22</f>
        <v>0</v>
      </c>
      <c r="EM22" s="69">
        <f t="shared" ref="EM22:EM35" si="704">+DF22+EE22</f>
        <v>0</v>
      </c>
      <c r="EN22" s="71">
        <f t="shared" ref="EN22:EN35" si="705">+DG22+EF22</f>
        <v>0</v>
      </c>
      <c r="EO22" s="72">
        <f t="shared" ref="EO22:EO35" si="706">+DH22+EG22</f>
        <v>0</v>
      </c>
      <c r="EP22" s="68"/>
      <c r="EQ22" s="546"/>
      <c r="ER22" s="70">
        <f t="shared" ref="ER22" si="707">IF(ES22&gt;0,1,0)</f>
        <v>0</v>
      </c>
      <c r="ES22" s="547"/>
      <c r="ET22" s="548"/>
      <c r="EU22" s="69">
        <f t="shared" ref="EU22" si="708">+EV22+EW22</f>
        <v>0</v>
      </c>
      <c r="EV22" s="548"/>
      <c r="EW22" s="549"/>
      <c r="EX22" s="68"/>
      <c r="EY22" s="546"/>
      <c r="EZ22" s="70">
        <f t="shared" ref="EZ22" si="709">IF(FA22&gt;0,1,0)</f>
        <v>0</v>
      </c>
      <c r="FA22" s="547"/>
      <c r="FB22" s="548"/>
      <c r="FC22" s="69">
        <f t="shared" ref="FC22" si="710">+FD22+FE22</f>
        <v>0</v>
      </c>
      <c r="FD22" s="548"/>
      <c r="FE22" s="549"/>
      <c r="FF22" s="68"/>
      <c r="FG22" s="546"/>
      <c r="FH22" s="70">
        <f t="shared" ref="FH22" si="711">IF(FI22&gt;0,1,0)</f>
        <v>0</v>
      </c>
      <c r="FI22" s="547"/>
      <c r="FJ22" s="548"/>
      <c r="FK22" s="69">
        <f t="shared" ref="FK22" si="712">+FL22+FM22</f>
        <v>0</v>
      </c>
      <c r="FL22" s="548"/>
      <c r="FM22" s="549"/>
      <c r="FN22" s="68"/>
      <c r="FO22" s="546"/>
      <c r="FP22" s="70">
        <f t="shared" ref="FP22" si="713">IF(FQ22&gt;0,1,0)</f>
        <v>0</v>
      </c>
      <c r="FQ22" s="547"/>
      <c r="FR22" s="548"/>
      <c r="FS22" s="69">
        <f t="shared" ref="FS22" si="714">+FT22+FU22</f>
        <v>0</v>
      </c>
      <c r="FT22" s="548"/>
      <c r="FU22" s="549"/>
      <c r="FV22" s="68"/>
      <c r="FW22" s="73">
        <f t="shared" ref="FW22:FW35" si="715">+EQ22+EY22+FG22+FO22</f>
        <v>0</v>
      </c>
      <c r="FX22" s="69">
        <f t="shared" ref="FX22:FX35" si="716">+ER22+EZ22+FH22+FP22</f>
        <v>0</v>
      </c>
      <c r="FY22" s="69">
        <f t="shared" ref="FY22:FY35" si="717">+ES22+FA22+FI22+FQ22</f>
        <v>0</v>
      </c>
      <c r="FZ22" s="69">
        <f t="shared" ref="FZ22:FZ35" si="718">+ET22+FB22+FJ22+FR22</f>
        <v>0</v>
      </c>
      <c r="GA22" s="69">
        <f t="shared" ref="GA22:GA35" si="719">+EU22+FC22+FK22+FS22</f>
        <v>0</v>
      </c>
      <c r="GB22" s="74">
        <f t="shared" ref="GB22:GB35" si="720">+EV22+FD22+FL22+FT22</f>
        <v>0</v>
      </c>
      <c r="GC22" s="68"/>
      <c r="GD22" s="550"/>
      <c r="GE22" s="71" t="str">
        <f>IFERROR(IF(P22="","",VLOOKUP(P22,'リスト　修正しない事'!$AJ$3:$AK$40,2,0)),0)</f>
        <v/>
      </c>
      <c r="GF22" s="75">
        <f t="shared" ref="GF22" si="721">IF(GG22&gt;0,1,0)</f>
        <v>0</v>
      </c>
      <c r="GG22" s="547"/>
      <c r="GH22" s="69">
        <f t="shared" si="140"/>
        <v>0</v>
      </c>
      <c r="GI22" s="69">
        <f t="shared" ref="GI22" si="722">+GJ22+GK22</f>
        <v>0</v>
      </c>
      <c r="GJ22" s="71">
        <f t="shared" ref="GJ22:GJ35" si="723">IF($V22="初 年 度",GH22,0)</f>
        <v>0</v>
      </c>
      <c r="GK22" s="72">
        <f t="shared" ref="GK22:GK35" si="724">IF($V22="次 年 度",GH22,0)</f>
        <v>0</v>
      </c>
      <c r="GL22" s="68"/>
      <c r="GM22" s="550"/>
      <c r="GN22" s="409">
        <f t="shared" ref="GN22" si="725">IF(GO22&gt;0,1,0)</f>
        <v>0</v>
      </c>
      <c r="GO22" s="547"/>
      <c r="GP22" s="547"/>
      <c r="GQ22" s="69">
        <f t="shared" ref="GQ22" si="726">+GR22+GS22</f>
        <v>0</v>
      </c>
      <c r="GR22" s="548"/>
      <c r="GS22" s="549"/>
      <c r="GT22" s="68"/>
      <c r="GU22" s="76">
        <f t="shared" ref="GU22:GU35" si="727">GD22+GM22</f>
        <v>0</v>
      </c>
      <c r="GV22" s="409" t="e">
        <f t="shared" ref="GV22:GV35" si="728">GE22+GN22</f>
        <v>#VALUE!</v>
      </c>
      <c r="GW22" s="69">
        <f t="shared" ref="GW22:GW35" si="729">GG22+GO22</f>
        <v>0</v>
      </c>
      <c r="GX22" s="69">
        <f t="shared" ref="GX22:GX35" si="730">GH22+GP22</f>
        <v>0</v>
      </c>
      <c r="GY22" s="69">
        <f t="shared" ref="GY22:GY35" si="731">GI22+GQ22</f>
        <v>0</v>
      </c>
      <c r="GZ22" s="71">
        <f t="shared" ref="GZ22:GZ35" si="732">GJ22+GR22</f>
        <v>0</v>
      </c>
      <c r="HA22" s="72">
        <f t="shared" ref="HA22:HA35" si="733">GK22+GS22</f>
        <v>0</v>
      </c>
      <c r="HB22" s="68"/>
      <c r="HC22" s="550"/>
      <c r="HD22" s="409">
        <f t="shared" ref="HD22" si="734">IF(HE22&gt;0,1,0)</f>
        <v>0</v>
      </c>
      <c r="HE22" s="547"/>
      <c r="HF22" s="548"/>
      <c r="HG22" s="69">
        <f t="shared" ref="HG22" si="735">+HH22+HI22</f>
        <v>0</v>
      </c>
      <c r="HH22" s="548"/>
      <c r="HI22" s="549"/>
      <c r="HJ22" s="68"/>
      <c r="HK22" s="550"/>
      <c r="HL22" s="409">
        <f t="shared" ref="HL22" si="736">IF(HM22&gt;0,1,0)</f>
        <v>0</v>
      </c>
      <c r="HM22" s="547"/>
      <c r="HN22" s="548"/>
      <c r="HO22" s="69">
        <f t="shared" ref="HO22" si="737">+HP22+HQ22</f>
        <v>0</v>
      </c>
      <c r="HP22" s="548"/>
      <c r="HQ22" s="549"/>
      <c r="HR22" s="68"/>
      <c r="HS22" s="550"/>
      <c r="HT22" s="409">
        <f t="shared" ref="HT22" si="738">IF(HU22&gt;0,1,0)</f>
        <v>0</v>
      </c>
      <c r="HU22" s="547"/>
      <c r="HV22" s="548"/>
      <c r="HW22" s="69">
        <f t="shared" ref="HW22" si="739">+HX22+HY22</f>
        <v>0</v>
      </c>
      <c r="HX22" s="548"/>
      <c r="HY22" s="549"/>
      <c r="HZ22" s="68"/>
      <c r="IA22" s="550"/>
      <c r="IB22" s="409">
        <f t="shared" ref="IB22" si="740">IF(IC22&gt;0,1,0)</f>
        <v>0</v>
      </c>
      <c r="IC22" s="547"/>
      <c r="ID22" s="548"/>
      <c r="IE22" s="69">
        <f t="shared" ref="IE22" si="741">+IF22+IG22</f>
        <v>0</v>
      </c>
      <c r="IF22" s="548"/>
      <c r="IG22" s="549"/>
      <c r="IH22" s="68"/>
      <c r="II22" s="73">
        <f t="shared" ref="II22:II35" si="742">HK22+HS22+IA22</f>
        <v>0</v>
      </c>
      <c r="IJ22" s="71">
        <f t="shared" ref="IJ22:IJ35" si="743">HL22+HT22+IB22</f>
        <v>0</v>
      </c>
      <c r="IK22" s="71">
        <f t="shared" ref="IK22:IK35" si="744">HN22+HV22+ID22</f>
        <v>0</v>
      </c>
      <c r="IL22" s="69">
        <f t="shared" ref="IL22:IL35" si="745">HO22+HW22+IE22</f>
        <v>0</v>
      </c>
      <c r="IM22" s="71">
        <f t="shared" ref="IM22:IM35" si="746">HP22+HX22+IF22</f>
        <v>0</v>
      </c>
      <c r="IN22" s="72">
        <f t="shared" ref="IN22:IN35" si="747">HQ22+HY22+IG22</f>
        <v>0</v>
      </c>
      <c r="IO22" s="68"/>
      <c r="IP22" s="76">
        <f t="shared" ref="IP22:IP35" si="748">+CC22+EI22+FW22+GU22+HC22+II22</f>
        <v>0</v>
      </c>
      <c r="IQ22" s="72" t="e">
        <f t="shared" ref="IQ22:IQ35" si="749">+CD22+EJ22+FX22+GV22+HD22+IJ22</f>
        <v>#VALUE!</v>
      </c>
      <c r="IR22" s="72">
        <f t="shared" ref="IR22:IR35" si="750">+CE22+EK22+FY22+GW22+HE22+IK22</f>
        <v>0</v>
      </c>
      <c r="IS22" s="71">
        <f t="shared" ref="IS22:IS35" si="751">+CF22+EL22+FZ22+GX22+HF22+IL22</f>
        <v>0</v>
      </c>
      <c r="IT22" s="69">
        <f t="shared" ref="IT22:IT35" si="752">+CG22+EM22+GA22+GY22+HG22+IM22</f>
        <v>0</v>
      </c>
      <c r="IU22" s="74">
        <f t="shared" ref="IU22:IU35" si="753">+CH22+EN22+GB22+GZ22+HH22+IN22</f>
        <v>0</v>
      </c>
      <c r="IV22" s="546"/>
      <c r="IW22" s="69">
        <f t="shared" ref="IW22" si="754">IF(IX22&gt;0,1,0)</f>
        <v>0</v>
      </c>
      <c r="IX22" s="548"/>
      <c r="IY22" s="71">
        <f t="shared" si="174"/>
        <v>0</v>
      </c>
      <c r="IZ22" s="69">
        <f t="shared" ref="IZ22" si="755">+JA22+JB22</f>
        <v>0</v>
      </c>
      <c r="JA22" s="71">
        <f t="shared" ref="JA22:JA35" si="756">IF($V22="初 年 度",IY22,0)</f>
        <v>0</v>
      </c>
      <c r="JB22" s="77">
        <f t="shared" ref="JB22:JB35" si="757">IF($V22="次 年 度",IY22,0)</f>
        <v>0</v>
      </c>
      <c r="JC22" s="76">
        <f t="shared" ref="JC22:JC35" si="758">+IR22+IY22</f>
        <v>0</v>
      </c>
      <c r="JD22" s="71">
        <f t="shared" ref="JD22:JD35" si="759">+IS22+IZ22</f>
        <v>0</v>
      </c>
      <c r="JE22" s="71">
        <f t="shared" ref="JE22:JE35" si="760">+IT22+JA22</f>
        <v>0</v>
      </c>
      <c r="JF22" s="78">
        <f t="shared" ref="JF22:JF35" si="761">+IU22+JB22</f>
        <v>0</v>
      </c>
      <c r="JG22" s="826"/>
      <c r="JH22" s="827"/>
      <c r="JI22" s="828"/>
      <c r="JJ22" s="826"/>
      <c r="JK22" s="827"/>
      <c r="JL22" s="828"/>
      <c r="JM22" s="826"/>
      <c r="JN22" s="827"/>
      <c r="JO22" s="828"/>
      <c r="JP22" s="826"/>
      <c r="JQ22" s="827"/>
      <c r="JR22" s="828"/>
      <c r="JS22" s="829"/>
      <c r="JT22" s="827"/>
      <c r="JU22" s="828"/>
      <c r="JV22" s="826"/>
      <c r="JW22" s="827"/>
      <c r="JX22" s="828"/>
      <c r="JY22" s="826"/>
      <c r="JZ22" s="827"/>
      <c r="KA22" s="828"/>
      <c r="KB22" s="826"/>
      <c r="KC22" s="827"/>
      <c r="KD22" s="828"/>
      <c r="KE22" s="826"/>
      <c r="KF22" s="827"/>
      <c r="KG22" s="828"/>
      <c r="KH22" s="829"/>
      <c r="KI22" s="827"/>
      <c r="KJ22" s="828"/>
      <c r="KK22" s="829"/>
      <c r="KL22" s="827"/>
      <c r="KM22" s="828"/>
      <c r="KN22" s="826"/>
      <c r="KO22" s="827"/>
      <c r="KP22" s="828"/>
      <c r="KQ22" s="830"/>
      <c r="KR22" s="831"/>
      <c r="KS22" s="828"/>
      <c r="KT22" s="826"/>
      <c r="KU22" s="827"/>
      <c r="KV22" s="828"/>
      <c r="KW22" s="826"/>
      <c r="KX22" s="827"/>
      <c r="KY22" s="828"/>
      <c r="KZ22" s="830"/>
      <c r="LA22" s="827"/>
      <c r="LB22" s="828"/>
      <c r="LC22" s="826"/>
      <c r="LD22" s="827"/>
      <c r="LE22" s="828"/>
      <c r="LF22" s="830"/>
      <c r="LG22" s="827"/>
      <c r="LH22" s="828"/>
      <c r="LI22" s="829"/>
      <c r="LJ22" s="827"/>
      <c r="LK22" s="828"/>
      <c r="LL22" s="826"/>
      <c r="LM22" s="827"/>
      <c r="LN22" s="832"/>
      <c r="LO22" s="833"/>
      <c r="LP22" s="179"/>
      <c r="LQ22" s="181"/>
      <c r="LR22" s="410"/>
      <c r="LS22" s="411"/>
      <c r="LT22" s="412"/>
      <c r="LU22" s="412"/>
      <c r="LV22" s="413"/>
      <c r="LW22" s="411"/>
      <c r="LX22" s="412"/>
      <c r="LY22" s="412"/>
      <c r="LZ22" s="412"/>
      <c r="MA22" s="412"/>
      <c r="MB22" s="414"/>
      <c r="MC22" s="411"/>
      <c r="MD22" s="414"/>
      <c r="ME22" s="415"/>
      <c r="MF22" s="415"/>
      <c r="MG22" s="415"/>
      <c r="MH22" s="415"/>
      <c r="MI22" s="415"/>
      <c r="MJ22" s="415"/>
      <c r="MK22" s="415"/>
      <c r="ML22" s="415"/>
      <c r="MM22" s="416"/>
      <c r="MN22" s="416"/>
      <c r="MO22" s="416"/>
    </row>
    <row r="23" spans="1:353" ht="18.5" customHeight="1">
      <c r="A23" s="516" t="str">
        <f t="shared" si="46"/>
        <v>令和７年度</v>
      </c>
      <c r="B23" s="518" t="str">
        <f t="shared" si="47"/>
        <v>2次</v>
      </c>
      <c r="C23" s="521" t="str">
        <f t="shared" si="48"/>
        <v>群馬県</v>
      </c>
      <c r="D23" s="79">
        <f t="shared" si="9"/>
        <v>4</v>
      </c>
      <c r="E23" s="80" t="s">
        <v>5</v>
      </c>
      <c r="F23" s="527"/>
      <c r="G23" s="907">
        <f t="shared" ref="G23:G35" si="762">+G22</f>
        <v>0</v>
      </c>
      <c r="H23" s="908"/>
      <c r="I23" s="909"/>
      <c r="J23" s="909"/>
      <c r="K23" s="910"/>
      <c r="L23" s="87"/>
      <c r="M23" s="92" t="str">
        <f t="shared" ref="H23:R23" si="763">IF($F23="今回請求",M22,IF($F23="済",M22,""))</f>
        <v/>
      </c>
      <c r="N23" s="91"/>
      <c r="O23" s="85" t="str">
        <f t="shared" si="763"/>
        <v/>
      </c>
      <c r="P23" s="86"/>
      <c r="Q23" s="911" t="str">
        <f t="shared" si="763"/>
        <v/>
      </c>
      <c r="R23" s="84" t="str">
        <f t="shared" si="763"/>
        <v/>
      </c>
      <c r="S23" s="923" t="str">
        <f t="shared" ref="S23:S35" si="764">IFERROR(IF((W23+AV23)&gt;0,ROUNDDOWN((W23+AV23)/(Z23+AY23),4)*1000," "),"")</f>
        <v/>
      </c>
      <c r="T23" s="440" t="str">
        <f>IFERROR(IF(P23="","",VLOOKUP(P23,'リスト　修正しない事'!$W$3:$X$40,2,0)),0)</f>
        <v/>
      </c>
      <c r="U23" s="912" t="str">
        <f t="shared" ref="U23:U35" si="765">IF($F23="今回請求",U22,IF($F23="済",U22,""))</f>
        <v/>
      </c>
      <c r="V23" s="913" t="str">
        <f t="shared" ref="V23:V35" si="766">IF($F23="今回請求",V22,IF($F23="済",V22,""))</f>
        <v/>
      </c>
      <c r="W23" s="85" t="str">
        <f t="shared" ref="W23:W35" si="767">IFERROR(IF($F23="今回請求",W22,IF($F23="済",W22,"")),"")</f>
        <v/>
      </c>
      <c r="X23" s="81" t="str">
        <f>IFERROR(IF(P23="","",VLOOKUP(P23,'リスト　修正しない事'!$AD$2:$AE$40,2,0)),0)</f>
        <v/>
      </c>
      <c r="Y23" s="82">
        <f t="shared" si="51"/>
        <v>1</v>
      </c>
      <c r="Z23" s="85" t="str">
        <f t="shared" ref="Z23:Z35" si="768">IFERROR(IF($F23="今回請求",Z22,IF($F23="済",Z22,"")),"")</f>
        <v/>
      </c>
      <c r="AA23" s="83">
        <f t="shared" si="52"/>
        <v>0</v>
      </c>
      <c r="AB23" s="84">
        <f t="shared" si="53"/>
        <v>0</v>
      </c>
      <c r="AC23" s="85">
        <f t="shared" si="54"/>
        <v>0</v>
      </c>
      <c r="AD23" s="86">
        <f t="shared" si="55"/>
        <v>0</v>
      </c>
      <c r="AE23" s="917"/>
      <c r="AF23" s="85" t="str">
        <f t="shared" ref="AF23:AF35" si="769">IFERROR(IF($F23="今回請求",AF22,IF($F23="済",AF22,"")),"")</f>
        <v/>
      </c>
      <c r="AG23" s="82">
        <f t="shared" si="56"/>
        <v>1</v>
      </c>
      <c r="AH23" s="85" t="str">
        <f t="shared" ref="AH23:AH35" si="770">IFERROR(IF($F23="今回請求",AH22,IF($F23="済",AH22,"")),"")</f>
        <v/>
      </c>
      <c r="AI23" s="914"/>
      <c r="AJ23" s="84">
        <f t="shared" si="57"/>
        <v>0</v>
      </c>
      <c r="AK23" s="915"/>
      <c r="AL23" s="916"/>
      <c r="AM23" s="917"/>
      <c r="AN23" s="85">
        <f t="shared" ref="AN23:AN35" si="771">SUM(W23,AF23)</f>
        <v>0</v>
      </c>
      <c r="AO23" s="82">
        <f t="shared" si="60"/>
        <v>2</v>
      </c>
      <c r="AP23" s="85">
        <f t="shared" ref="AP23:AP35" si="772">SUM(Z23,AH23)</f>
        <v>0</v>
      </c>
      <c r="AQ23" s="83">
        <f t="shared" ref="AQ23:AQ35" si="773">SUM(AA23,AI23)</f>
        <v>0</v>
      </c>
      <c r="AR23" s="84">
        <f t="shared" ref="AR23:AR35" si="774">SUM(AB23,AJ23)</f>
        <v>0</v>
      </c>
      <c r="AS23" s="85">
        <f t="shared" ref="AS23:AS35" si="775">SUM(AC23,AK23)</f>
        <v>0</v>
      </c>
      <c r="AT23" s="86">
        <f t="shared" ref="AT23:AT35" si="776">SUM(AD23,AL23)</f>
        <v>0</v>
      </c>
      <c r="AU23" s="917"/>
      <c r="AV23" s="85" t="str">
        <f t="shared" ref="AV23:AV35" si="777">IFERROR(IF($F23="今回請求",AV22,IF($F23="済",AV22,"")),"")</f>
        <v/>
      </c>
      <c r="AW23" s="81" t="str">
        <f>IFERROR(IF(P23="","",VLOOKUP(P23,'リスト　修正しない事'!$AG$3:$AH$40,2,0)),0)</f>
        <v/>
      </c>
      <c r="AX23" s="82">
        <f t="shared" si="66"/>
        <v>1</v>
      </c>
      <c r="AY23" s="85" t="str">
        <f t="shared" ref="AY23:AY35" si="778">IFERROR(IF($F23="今回請求",AY22,IF($F23="済",AY22,"")),"")</f>
        <v/>
      </c>
      <c r="AZ23" s="83">
        <f t="shared" si="67"/>
        <v>0</v>
      </c>
      <c r="BA23" s="84">
        <f t="shared" si="68"/>
        <v>0</v>
      </c>
      <c r="BB23" s="85">
        <f t="shared" si="69"/>
        <v>0</v>
      </c>
      <c r="BC23" s="86">
        <f t="shared" si="70"/>
        <v>0</v>
      </c>
      <c r="BD23" s="917"/>
      <c r="BE23" s="85" t="str">
        <f t="shared" ref="BE23:BE35" si="779">IFERROR(IF($F23="今回請求",BE22,IF($F23="済",BE22,"")),"")</f>
        <v/>
      </c>
      <c r="BF23" s="82">
        <f t="shared" si="71"/>
        <v>1</v>
      </c>
      <c r="BG23" s="85" t="str">
        <f t="shared" ref="BG23:BG35" si="780">IFERROR(IF($F23="今回請求",BG22,IF($F23="済",BG22,"")),"")</f>
        <v/>
      </c>
      <c r="BH23" s="914"/>
      <c r="BI23" s="84">
        <f t="shared" si="72"/>
        <v>0</v>
      </c>
      <c r="BJ23" s="915"/>
      <c r="BK23" s="916"/>
      <c r="BL23" s="917"/>
      <c r="BM23" s="85">
        <f t="shared" ref="BM23:BM35" si="781">SUM(AV23,BE23)</f>
        <v>0</v>
      </c>
      <c r="BN23" s="85">
        <f t="shared" ref="BN23:BN35" si="782">SUM(AX23,BF23)</f>
        <v>2</v>
      </c>
      <c r="BO23" s="85">
        <f t="shared" ref="BO23:BO35" si="783">SUM(AY23,BG23)</f>
        <v>0</v>
      </c>
      <c r="BP23" s="83">
        <f t="shared" ref="BP23:BP35" si="784">SUM(AZ23,BH23)</f>
        <v>0</v>
      </c>
      <c r="BQ23" s="84">
        <f t="shared" ref="BQ23:BQ35" si="785">SUM(BA23,BI23)</f>
        <v>0</v>
      </c>
      <c r="BR23" s="85">
        <f t="shared" ref="BR23:BR35" si="786">SUM(BB23,BJ23)</f>
        <v>0</v>
      </c>
      <c r="BS23" s="86">
        <f t="shared" ref="BS23:BS35" si="787">SUM(BC23,BK23)</f>
        <v>0</v>
      </c>
      <c r="BT23" s="917"/>
      <c r="BU23" s="85" t="str">
        <f t="shared" ref="BU23:BU35" si="788">IFERROR(IF($F23="今回請求",BU22,IF($F23="済",BU22,"")),"")</f>
        <v/>
      </c>
      <c r="BV23" s="82">
        <f t="shared" si="80"/>
        <v>1</v>
      </c>
      <c r="BW23" s="85" t="str">
        <f t="shared" ref="BW23:BW35" si="789">IFERROR(IF($F23="今回請求",BW22,IF($F23="済",BW22,"")),"")</f>
        <v/>
      </c>
      <c r="BX23" s="914"/>
      <c r="BY23" s="84">
        <f t="shared" ref="BY23" si="790">+BZ23+CA23</f>
        <v>0</v>
      </c>
      <c r="BZ23" s="915"/>
      <c r="CA23" s="916"/>
      <c r="CB23" s="917"/>
      <c r="CC23" s="85" t="str">
        <f t="shared" ref="CC23:CC35" si="791">IFERROR(IF($F23="今回請求",CC22,IF($F23="済",CC22,"")),"")</f>
        <v/>
      </c>
      <c r="CD23" s="82" t="str">
        <f t="shared" ref="CD23:CD35" si="792">IFERROR(IF($F23="今回請求",CD22,IF($F23="済",CD22,"")),"")</f>
        <v/>
      </c>
      <c r="CE23" s="85" t="str">
        <f t="shared" ref="CE23:CE35" si="793">IFERROR(IF($F23="今回請求",CE22,IF($F23="済",CE22,"")),"")</f>
        <v/>
      </c>
      <c r="CF23" s="83" t="str">
        <f t="shared" ref="CF23:CF35" si="794">IFERROR(IF($F23="今回請求",CF22,IF($F23="済",CF22,"")),"")</f>
        <v/>
      </c>
      <c r="CG23" s="84" t="str">
        <f t="shared" ref="CG23:CG35" si="795">IFERROR(IF($F23="今回請求",CG22,IF($F23="済",CG22,"")),"")</f>
        <v/>
      </c>
      <c r="CH23" s="85" t="str">
        <f t="shared" ref="CH23:CH35" si="796">IFERROR(IF($F23="今回請求",CH22,IF($F23="済",CH22,"")),"")</f>
        <v/>
      </c>
      <c r="CI23" s="86" t="str">
        <f t="shared" ref="CI23:CI35" si="797">IFERROR(IF($F23="今回請求",CI22,IF($F23="済",CI22,"")),"")</f>
        <v/>
      </c>
      <c r="CJ23" s="917"/>
      <c r="CK23" s="85" t="str">
        <f t="shared" ref="CK23:CK35" si="798">IFERROR(IF($F23="今回請求",CK22,IF($F23="済",CK22,"")),"")</f>
        <v/>
      </c>
      <c r="CL23" s="81" t="str">
        <f t="shared" ref="CL23:CL35" si="799">IFERROR(IF($F23="今回請求",CL22,IF($F23="済",CL22,"")),"")</f>
        <v/>
      </c>
      <c r="CM23" s="82" t="str">
        <f t="shared" ref="CM23:CM35" si="800">IFERROR(IF($F23="今回請求",CM22,IF($F23="済",CM22,"")),"")</f>
        <v/>
      </c>
      <c r="CN23" s="85" t="str">
        <f t="shared" ref="CN23:CN35" si="801">IFERROR(IF($F23="今回請求",CN22,IF($F23="済",CN22,"")),"")</f>
        <v/>
      </c>
      <c r="CO23" s="83" t="str">
        <f t="shared" ref="CO23:CO35" si="802">IFERROR(IF($F23="今回請求",CO22,IF($F23="済",CO22,"")),"")</f>
        <v/>
      </c>
      <c r="CP23" s="84" t="str">
        <f t="shared" ref="CP23:CP35" si="803">IFERROR(IF($F23="今回請求",CP22,IF($F23="済",CP22,"")),"")</f>
        <v/>
      </c>
      <c r="CQ23" s="85" t="str">
        <f t="shared" ref="CQ23:CQ35" si="804">IFERROR(IF($F23="今回請求",CQ22,IF($F23="済",CQ22,"")),"")</f>
        <v/>
      </c>
      <c r="CR23" s="86" t="str">
        <f t="shared" ref="CR23:CR35" si="805">IFERROR(IF($F23="今回請求",CR22,IF($F23="済",CR22,"")),"")</f>
        <v/>
      </c>
      <c r="CS23" s="917"/>
      <c r="CT23" s="85" t="str">
        <f t="shared" ref="CT23:CT35" si="806">IFERROR(IF($F23="今回請求",CT22,IF($F23="済",CT22,"")),"")</f>
        <v/>
      </c>
      <c r="CU23" s="82" t="str">
        <f t="shared" ref="CU23:CU35" si="807">IFERROR(IF($F23="今回請求",CU22,IF($F23="済",CU22,"")),"")</f>
        <v/>
      </c>
      <c r="CV23" s="85" t="str">
        <f t="shared" ref="CV23:CV35" si="808">IFERROR(IF($F23="今回請求",CV22,IF($F23="済",CV22,"")),"")</f>
        <v/>
      </c>
      <c r="CW23" s="83" t="str">
        <f t="shared" ref="CW23:CW35" si="809">IFERROR(IF($F23="今回請求",CW22,IF($F23="済",CW22,"")),"")</f>
        <v/>
      </c>
      <c r="CX23" s="84" t="str">
        <f t="shared" ref="CX23:CX35" si="810">IFERROR(IF($F23="今回請求",CX22,IF($F23="済",CX22,"")),"")</f>
        <v/>
      </c>
      <c r="CY23" s="85" t="str">
        <f t="shared" ref="CY23:CY35" si="811">IFERROR(IF($F23="今回請求",CY22,IF($F23="済",CY22,"")),"")</f>
        <v/>
      </c>
      <c r="CZ23" s="86" t="str">
        <f t="shared" ref="CZ23:CZ35" si="812">IFERROR(IF($F23="今回請求",CZ22,IF($F23="済",CZ22,"")),"")</f>
        <v/>
      </c>
      <c r="DA23" s="917"/>
      <c r="DB23" s="85" t="str">
        <f t="shared" ref="DB23:DB35" si="813">IFERROR(IF($F23="今回請求",DB22,IF($F23="済",DB22,"")),"")</f>
        <v/>
      </c>
      <c r="DC23" s="82"/>
      <c r="DD23" s="85"/>
      <c r="DE23" s="83"/>
      <c r="DF23" s="84"/>
      <c r="DG23" s="85"/>
      <c r="DH23" s="86"/>
      <c r="DI23" s="917"/>
      <c r="DJ23" s="85" t="str">
        <f t="shared" ref="DJ23:DJ35" si="814">IFERROR(IF($F23="今回請求",DJ22,IF($F23="済",DJ22,"")),"")</f>
        <v/>
      </c>
      <c r="DK23" s="81" t="str">
        <f>IFERROR(IF(DC23="","",VLOOKUP(DC23,'リスト　修正しない事'!$AD$2:$AE$40,2,0)),0)</f>
        <v/>
      </c>
      <c r="DL23" s="82">
        <f t="shared" si="104"/>
        <v>1</v>
      </c>
      <c r="DM23" s="85" t="str">
        <f t="shared" ref="DM23:DM35" si="815">IFERROR(IF($F23="今回請求",DM22,IF($F23="済",DM22,"")),"")</f>
        <v/>
      </c>
      <c r="DN23" s="83">
        <f t="shared" si="105"/>
        <v>0</v>
      </c>
      <c r="DO23" s="84">
        <f t="shared" si="106"/>
        <v>0</v>
      </c>
      <c r="DP23" s="85">
        <f t="shared" si="107"/>
        <v>0</v>
      </c>
      <c r="DQ23" s="86">
        <f t="shared" si="108"/>
        <v>0</v>
      </c>
      <c r="DR23" s="917"/>
      <c r="DS23" s="85">
        <f t="shared" ref="DS23" si="816">IFERROR(IF(DR23&gt;0,ROUND(DP23*DR23,0),0),0)</f>
        <v>0</v>
      </c>
      <c r="DT23" s="82">
        <f t="shared" ref="DT23" si="817">IFERROR(IF(DS23&gt;0,ROUND(DQ23*DS23,0),0),0)</f>
        <v>0</v>
      </c>
      <c r="DU23" s="85">
        <f t="shared" ref="DU23" si="818">IFERROR(IF(DT23&gt;0,ROUND(DR23*DT23,0),0),0)</f>
        <v>0</v>
      </c>
      <c r="DV23" s="83">
        <f t="shared" ref="DV23" si="819">IFERROR(IF(DU23&gt;0,ROUND(DS23*DU23,0),0),0)</f>
        <v>0</v>
      </c>
      <c r="DW23" s="84">
        <f t="shared" ref="DW23" si="820">IFERROR(IF(DV23&gt;0,ROUND(DT23*DV23,0),0),0)</f>
        <v>0</v>
      </c>
      <c r="DX23" s="85">
        <f t="shared" ref="DX23" si="821">IFERROR(IF(DW23&gt;0,ROUND(DU23*DW23,0),0),0)</f>
        <v>0</v>
      </c>
      <c r="DY23" s="86">
        <f t="shared" ref="DY23" si="822">IFERROR(IF(DX23&gt;0,ROUND(DV23*DX23,0),0),0)</f>
        <v>0</v>
      </c>
      <c r="DZ23" s="917"/>
      <c r="EA23" s="85">
        <f t="shared" ref="EA23" si="823">IFERROR(IF(DZ23&gt;0,ROUND(DX23*DZ23,0),0),0)</f>
        <v>0</v>
      </c>
      <c r="EB23" s="82">
        <f t="shared" ref="EB23" si="824">IFERROR(IF(EA23&gt;0,ROUND(DY23*EA23,0),0),0)</f>
        <v>0</v>
      </c>
      <c r="EC23" s="85">
        <f t="shared" ref="EC23" si="825">IFERROR(IF(EB23&gt;0,ROUND(DZ23*EB23,0),0),0)</f>
        <v>0</v>
      </c>
      <c r="ED23" s="83">
        <f t="shared" ref="ED23" si="826">IFERROR(IF(EC23&gt;0,ROUND(EA23*EC23,0),0),0)</f>
        <v>0</v>
      </c>
      <c r="EE23" s="84">
        <f t="shared" ref="EE23" si="827">IFERROR(IF(ED23&gt;0,ROUND(EB23*ED23,0),0),0)</f>
        <v>0</v>
      </c>
      <c r="EF23" s="85">
        <f t="shared" ref="EF23" si="828">IFERROR(IF(EE23&gt;0,ROUND(EC23*EE23,0),0),0)</f>
        <v>0</v>
      </c>
      <c r="EG23" s="86">
        <f t="shared" ref="EG23" si="829">IFERROR(IF(EF23&gt;0,ROUND(ED23*EF23,0),0),0)</f>
        <v>0</v>
      </c>
      <c r="EH23" s="917"/>
      <c r="EI23" s="85">
        <f t="shared" ref="EI23" si="830">IFERROR(IF(EH23&gt;0,ROUND(EF23*EH23,0),0),0)</f>
        <v>0</v>
      </c>
      <c r="EJ23" s="82">
        <f t="shared" ref="EJ23" si="831">IFERROR(IF(EI23&gt;0,ROUND(EG23*EI23,0),0),0)</f>
        <v>0</v>
      </c>
      <c r="EK23" s="85">
        <f t="shared" ref="EK23" si="832">IFERROR(IF(EJ23&gt;0,ROUND(EH23*EJ23,0),0),0)</f>
        <v>0</v>
      </c>
      <c r="EL23" s="83">
        <f t="shared" ref="EL23" si="833">IFERROR(IF(EK23&gt;0,ROUND(EI23*EK23,0),0),0)</f>
        <v>0</v>
      </c>
      <c r="EM23" s="84">
        <f t="shared" ref="EM23" si="834">IFERROR(IF(EL23&gt;0,ROUND(EJ23*EL23,0),0),0)</f>
        <v>0</v>
      </c>
      <c r="EN23" s="85">
        <f t="shared" ref="EN23" si="835">IFERROR(IF(EM23&gt;0,ROUND(EK23*EM23,0),0),0)</f>
        <v>0</v>
      </c>
      <c r="EO23" s="86">
        <f t="shared" ref="EO23" si="836">IFERROR(IF(EN23&gt;0,ROUND(EL23*EN23,0),0),0)</f>
        <v>0</v>
      </c>
      <c r="EP23" s="917"/>
      <c r="EQ23" s="85">
        <f t="shared" ref="EQ23" si="837">IFERROR(IF(EP23&gt;0,ROUND(EN23*EP23,0),0),0)</f>
        <v>0</v>
      </c>
      <c r="ER23" s="81">
        <f t="shared" ref="ER23" si="838">IFERROR(IF(EQ23&gt;0,ROUND(EO23*EQ23,0),0),0)</f>
        <v>0</v>
      </c>
      <c r="ES23" s="85">
        <f t="shared" ref="ES23" si="839">IFERROR(IF(ER23&gt;0,ROUND(EP23*ER23,0),0),0)</f>
        <v>0</v>
      </c>
      <c r="ET23" s="85">
        <f t="shared" ref="ET23" si="840">IFERROR(IF(ES23&gt;0,ROUND(EQ23*ES23,0),0),0)</f>
        <v>0</v>
      </c>
      <c r="EU23" s="84">
        <f t="shared" ref="EU23" si="841">IFERROR(IF(ET23&gt;0,ROUND(ER23*ET23,0),0),0)</f>
        <v>0</v>
      </c>
      <c r="EV23" s="85">
        <f t="shared" ref="EV23" si="842">IFERROR(IF(EU23&gt;0,ROUND(ES23*EU23,0),0),0)</f>
        <v>0</v>
      </c>
      <c r="EW23" s="86">
        <f t="shared" ref="EW23" si="843">IFERROR(IF(EV23&gt;0,ROUND(ET23*EV23,0),0),0)</f>
        <v>0</v>
      </c>
      <c r="EX23" s="917"/>
      <c r="EY23" s="86">
        <f t="shared" ref="EY23" si="844">IFERROR(IF(EX23&gt;0,ROUND(EV23*EX23,0),0),0)</f>
        <v>0</v>
      </c>
      <c r="EZ23" s="83">
        <f t="shared" ref="EZ23" si="845">IFERROR(IF(EY23&gt;0,ROUND(EW23*EY23,0),0),0)</f>
        <v>0</v>
      </c>
      <c r="FA23" s="85">
        <f t="shared" ref="FA23" si="846">IFERROR(IF(EZ23&gt;0,ROUND(EX23*EZ23,0),0),0)</f>
        <v>0</v>
      </c>
      <c r="FB23" s="85">
        <f t="shared" ref="FB23" si="847">IFERROR(IF(FA23&gt;0,ROUND(EY23*FA23,0),0),0)</f>
        <v>0</v>
      </c>
      <c r="FC23" s="84">
        <f t="shared" ref="FC23" si="848">IFERROR(IF(FB23&gt;0,ROUND(EZ23*FB23,0),0),0)</f>
        <v>0</v>
      </c>
      <c r="FD23" s="85">
        <f t="shared" ref="FD23" si="849">IFERROR(IF(FC23&gt;0,ROUND(FA23*FC23,0),0),0)</f>
        <v>0</v>
      </c>
      <c r="FE23" s="86">
        <f t="shared" ref="FE23" si="850">IFERROR(IF(FD23&gt;0,ROUND(FB23*FD23,0),0),0)</f>
        <v>0</v>
      </c>
      <c r="FF23" s="917"/>
      <c r="FG23" s="85">
        <f t="shared" ref="FG23" si="851">IFERROR(IF(FF23&gt;0,ROUND(FD23*FF23,0),0),0)</f>
        <v>0</v>
      </c>
      <c r="FH23" s="81">
        <f t="shared" ref="FH23" si="852">IFERROR(IF(FG23&gt;0,ROUND(FE23*FG23,0),0),0)</f>
        <v>0</v>
      </c>
      <c r="FI23" s="85">
        <f t="shared" ref="FI23" si="853">IFERROR(IF(FH23&gt;0,ROUND(FF23*FH23,0),0),0)</f>
        <v>0</v>
      </c>
      <c r="FJ23" s="85">
        <f t="shared" ref="FJ23" si="854">IFERROR(IF(FI23&gt;0,ROUND(FG23*FI23,0),0),0)</f>
        <v>0</v>
      </c>
      <c r="FK23" s="84">
        <f t="shared" ref="FK23" si="855">IFERROR(IF(FJ23&gt;0,ROUND(FH23*FJ23,0),0),0)</f>
        <v>0</v>
      </c>
      <c r="FL23" s="85">
        <f t="shared" ref="FL23" si="856">IFERROR(IF(FK23&gt;0,ROUND(FI23*FK23,0),0),0)</f>
        <v>0</v>
      </c>
      <c r="FM23" s="86">
        <f t="shared" ref="FM23" si="857">IFERROR(IF(FL23&gt;0,ROUND(FJ23*FL23,0),0),0)</f>
        <v>0</v>
      </c>
      <c r="FN23" s="917"/>
      <c r="FO23" s="86">
        <f t="shared" ref="FO23" si="858">IFERROR(IF(FN23&gt;0,ROUND(FL23*FN23,0),0),0)</f>
        <v>0</v>
      </c>
      <c r="FP23" s="83">
        <f t="shared" ref="FP23" si="859">IFERROR(IF(FO23&gt;0,ROUND(FM23*FO23,0),0),0)</f>
        <v>0</v>
      </c>
      <c r="FQ23" s="85">
        <f t="shared" ref="FQ23" si="860">IFERROR(IF(FP23&gt;0,ROUND(FN23*FP23,0),0),0)</f>
        <v>0</v>
      </c>
      <c r="FR23" s="85">
        <f t="shared" ref="FR23" si="861">IFERROR(IF(FQ23&gt;0,ROUND(FO23*FQ23,0),0),0)</f>
        <v>0</v>
      </c>
      <c r="FS23" s="84">
        <f t="shared" ref="FS23" si="862">IFERROR(IF(FR23&gt;0,ROUND(FP23*FR23,0),0),0)</f>
        <v>0</v>
      </c>
      <c r="FT23" s="85">
        <f t="shared" ref="FT23" si="863">IFERROR(IF(FS23&gt;0,ROUND(FQ23*FS23,0),0),0)</f>
        <v>0</v>
      </c>
      <c r="FU23" s="86">
        <f t="shared" ref="FU23" si="864">IFERROR(IF(FT23&gt;0,ROUND(FR23*FT23,0),0),0)</f>
        <v>0</v>
      </c>
      <c r="FV23" s="917"/>
      <c r="FW23" s="87">
        <f t="shared" ref="FW23" si="865">IFERROR(IF(FV23&gt;0,ROUND(FT23*FV23,0),0),0)</f>
        <v>0</v>
      </c>
      <c r="FX23" s="84">
        <f t="shared" ref="FX23" si="866">IFERROR(IF(FW23&gt;0,ROUND(FU23*FW23,0),0),0)</f>
        <v>0</v>
      </c>
      <c r="FY23" s="84">
        <f t="shared" ref="FY23" si="867">IFERROR(IF(FX23&gt;0,ROUND(FV23*FX23,0),0),0)</f>
        <v>0</v>
      </c>
      <c r="FZ23" s="84">
        <f t="shared" ref="FZ23" si="868">IFERROR(IF(FY23&gt;0,ROUND(FW23*FY23,0),0),0)</f>
        <v>0</v>
      </c>
      <c r="GA23" s="84">
        <f t="shared" ref="GA23" si="869">IFERROR(IF(FZ23&gt;0,ROUND(FX23*FZ23,0),0),0)</f>
        <v>0</v>
      </c>
      <c r="GB23" s="88">
        <f t="shared" ref="GB23" si="870">IFERROR(IF(GA23&gt;0,ROUND(FY23*GA23,0),0),0)</f>
        <v>0</v>
      </c>
      <c r="GC23" s="917"/>
      <c r="GD23" s="85">
        <f t="shared" ref="GD23" si="871">IFERROR(IF(GC23&gt;0,ROUND(GA23*GC23,0),0),0)</f>
        <v>0</v>
      </c>
      <c r="GE23" s="85">
        <f t="shared" ref="GE23" si="872">IFERROR(IF(GD23&gt;0,ROUND(GB23*GD23,0),0),0)</f>
        <v>0</v>
      </c>
      <c r="GF23" s="89">
        <f t="shared" ref="GF23" si="873">IFERROR(IF(GE23&gt;0,ROUND(GC23*GE23,0),0),0)</f>
        <v>0</v>
      </c>
      <c r="GG23" s="85">
        <f t="shared" ref="GG23" si="874">IFERROR(IF(GF23&gt;0,ROUND(GD23*GF23,0),0),0)</f>
        <v>0</v>
      </c>
      <c r="GH23" s="84">
        <f t="shared" si="140"/>
        <v>0</v>
      </c>
      <c r="GI23" s="84">
        <f t="shared" ref="GI23" si="875">IFERROR(IF(GH23&gt;0,ROUND(GF23*GH23,0),0),0)</f>
        <v>0</v>
      </c>
      <c r="GJ23" s="85">
        <f t="shared" ref="GJ23" si="876">IFERROR(IF(GI23&gt;0,ROUND(GG23*GI23,0),0),0)</f>
        <v>0</v>
      </c>
      <c r="GK23" s="86">
        <f t="shared" ref="GK23" si="877">IFERROR(IF(GJ23&gt;0,ROUND(GH23*GJ23,0),0),0)</f>
        <v>0</v>
      </c>
      <c r="GL23" s="917"/>
      <c r="GM23" s="86">
        <f t="shared" ref="GM23" si="878">IFERROR(IF(GL23&gt;0,ROUND(GJ23*GL23,0),0),0)</f>
        <v>0</v>
      </c>
      <c r="GN23" s="89">
        <f t="shared" ref="GN23" si="879">IFERROR(IF(GM23&gt;0,ROUND(GK23*GM23,0),0),0)</f>
        <v>0</v>
      </c>
      <c r="GO23" s="85">
        <f t="shared" ref="GO23" si="880">IFERROR(IF(GN23&gt;0,ROUND(GL23*GN23,0),0),0)</f>
        <v>0</v>
      </c>
      <c r="GP23" s="84">
        <f t="shared" ref="GP23" si="881">IFERROR(IF(GO23&gt;0,ROUND(GM23*GO23,0),0),0)</f>
        <v>0</v>
      </c>
      <c r="GQ23" s="84">
        <f t="shared" ref="GQ23" si="882">IFERROR(IF(GP23&gt;0,ROUND(GN23*GP23,0),0),0)</f>
        <v>0</v>
      </c>
      <c r="GR23" s="85">
        <f t="shared" ref="GR23" si="883">IFERROR(IF(GQ23&gt;0,ROUND(GO23*GQ23,0),0),0)</f>
        <v>0</v>
      </c>
      <c r="GS23" s="86">
        <f t="shared" ref="GS23" si="884">IFERROR(IF(GR23&gt;0,ROUND(GP23*GR23,0),0),0)</f>
        <v>0</v>
      </c>
      <c r="GT23" s="917"/>
      <c r="GU23" s="86">
        <f t="shared" ref="GU23" si="885">IFERROR(IF(GT23&gt;0,ROUND(GR23*GT23,0),0),0)</f>
        <v>0</v>
      </c>
      <c r="GV23" s="89">
        <f t="shared" ref="GV23" si="886">IFERROR(IF(GU23&gt;0,ROUND(GS23*GU23,0),0),0)</f>
        <v>0</v>
      </c>
      <c r="GW23" s="85">
        <f t="shared" ref="GW23" si="887">IFERROR(IF(GV23&gt;0,ROUND(GT23*GV23,0),0),0)</f>
        <v>0</v>
      </c>
      <c r="GX23" s="84">
        <f t="shared" ref="GX23" si="888">IFERROR(IF(GW23&gt;0,ROUND(GU23*GW23,0),0),0)</f>
        <v>0</v>
      </c>
      <c r="GY23" s="84">
        <f t="shared" ref="GY23" si="889">IFERROR(IF(GX23&gt;0,ROUND(GV23*GX23,0),0),0)</f>
        <v>0</v>
      </c>
      <c r="GZ23" s="85">
        <f t="shared" ref="GZ23" si="890">IFERROR(IF(GY23&gt;0,ROUND(GW23*GY23,0),0),0)</f>
        <v>0</v>
      </c>
      <c r="HA23" s="86">
        <f t="shared" ref="HA23" si="891">IFERROR(IF(GZ23&gt;0,ROUND(GX23*GZ23,0),0),0)</f>
        <v>0</v>
      </c>
      <c r="HB23" s="917"/>
      <c r="HC23" s="86">
        <f t="shared" ref="HC23" si="892">IFERROR(IF(HB23&gt;0,ROUND(GZ23*HB23,0),0),0)</f>
        <v>0</v>
      </c>
      <c r="HD23" s="417">
        <f t="shared" ref="HD23" si="893">IFERROR(IF(HC23&gt;0,ROUND(HA23*HC23,0),0),0)</f>
        <v>0</v>
      </c>
      <c r="HE23" s="85">
        <f t="shared" ref="HE23" si="894">IFERROR(IF(HD23&gt;0,ROUND(HB23*HD23,0),0),0)</f>
        <v>0</v>
      </c>
      <c r="HF23" s="85">
        <f t="shared" ref="HF23" si="895">IFERROR(IF(HE23&gt;0,ROUND(HC23*HE23,0),0),0)</f>
        <v>0</v>
      </c>
      <c r="HG23" s="90">
        <f t="shared" ref="HG23" si="896">IFERROR(IF(HF23&gt;0,ROUND(HD23*HF23,0),0),0)</f>
        <v>0</v>
      </c>
      <c r="HH23" s="85">
        <f t="shared" ref="HH23" si="897">IFERROR(IF(HG23&gt;0,ROUND(HE23*HG23,0),0),0)</f>
        <v>0</v>
      </c>
      <c r="HI23" s="86">
        <f t="shared" ref="HI23" si="898">IFERROR(IF(HH23&gt;0,ROUND(HF23*HH23,0),0),0)</f>
        <v>0</v>
      </c>
      <c r="HJ23" s="917"/>
      <c r="HK23" s="86">
        <f t="shared" ref="HK23" si="899">IFERROR(IF(HJ23&gt;0,ROUND(HH23*HJ23,0),0),0)</f>
        <v>0</v>
      </c>
      <c r="HL23" s="89">
        <f t="shared" ref="HL23" si="900">IFERROR(IF(HK23&gt;0,ROUND(HI23*HK23,0),0),0)</f>
        <v>0</v>
      </c>
      <c r="HM23" s="85">
        <f t="shared" ref="HM23" si="901">IFERROR(IF(HL23&gt;0,ROUND(HJ23*HL23,0),0),0)</f>
        <v>0</v>
      </c>
      <c r="HN23" s="85">
        <f t="shared" ref="HN23" si="902">IFERROR(IF(HM23&gt;0,ROUND(HK23*HM23,0),0),0)</f>
        <v>0</v>
      </c>
      <c r="HO23" s="84">
        <f t="shared" ref="HO23" si="903">IFERROR(IF(HN23&gt;0,ROUND(HL23*HN23,0),0),0)</f>
        <v>0</v>
      </c>
      <c r="HP23" s="85">
        <f t="shared" ref="HP23" si="904">IFERROR(IF(HO23&gt;0,ROUND(HM23*HO23,0),0),0)</f>
        <v>0</v>
      </c>
      <c r="HQ23" s="86">
        <f t="shared" ref="HQ23" si="905">IFERROR(IF(HP23&gt;0,ROUND(HN23*HP23,0),0),0)</f>
        <v>0</v>
      </c>
      <c r="HR23" s="917"/>
      <c r="HS23" s="86">
        <f t="shared" ref="HS23" si="906">IFERROR(IF(HR23&gt;0,ROUND(HP23*HR23,0),0),0)</f>
        <v>0</v>
      </c>
      <c r="HT23" s="418">
        <f t="shared" ref="HT23" si="907">IFERROR(IF(HS23&gt;0,ROUND(HQ23*HS23,0),0),0)</f>
        <v>0</v>
      </c>
      <c r="HU23" s="85">
        <f t="shared" ref="HU23" si="908">IFERROR(IF(HT23&gt;0,ROUND(HR23*HT23,0),0),0)</f>
        <v>0</v>
      </c>
      <c r="HV23" s="85">
        <f t="shared" ref="HV23" si="909">IFERROR(IF(HU23&gt;0,ROUND(HS23*HU23,0),0),0)</f>
        <v>0</v>
      </c>
      <c r="HW23" s="84">
        <f t="shared" ref="HW23" si="910">IFERROR(IF(HV23&gt;0,ROUND(HT23*HV23,0),0),0)</f>
        <v>0</v>
      </c>
      <c r="HX23" s="85">
        <f t="shared" ref="HX23" si="911">IFERROR(IF(HW23&gt;0,ROUND(HU23*HW23,0),0),0)</f>
        <v>0</v>
      </c>
      <c r="HY23" s="86">
        <f t="shared" ref="HY23" si="912">IFERROR(IF(HX23&gt;0,ROUND(HV23*HX23,0),0),0)</f>
        <v>0</v>
      </c>
      <c r="HZ23" s="917"/>
      <c r="IA23" s="86">
        <f t="shared" ref="IA23" si="913">IFERROR(IF(HZ23&gt;0,ROUND(HX23*HZ23,0),0),0)</f>
        <v>0</v>
      </c>
      <c r="IB23" s="89">
        <f t="shared" ref="IB23" si="914">IFERROR(IF(IA23&gt;0,ROUND(HY23*IA23,0),0),0)</f>
        <v>0</v>
      </c>
      <c r="IC23" s="85">
        <f t="shared" ref="IC23" si="915">IFERROR(IF(IB23&gt;0,ROUND(HZ23*IB23,0),0),0)</f>
        <v>0</v>
      </c>
      <c r="ID23" s="85">
        <f t="shared" ref="ID23" si="916">IFERROR(IF(IC23&gt;0,ROUND(IA23*IC23,0),0),0)</f>
        <v>0</v>
      </c>
      <c r="IE23" s="84">
        <f t="shared" ref="IE23" si="917">IFERROR(IF(ID23&gt;0,ROUND(IB23*ID23,0),0),0)</f>
        <v>0</v>
      </c>
      <c r="IF23" s="85">
        <f t="shared" ref="IF23" si="918">IFERROR(IF(IE23&gt;0,ROUND(IC23*IE23,0),0),0)</f>
        <v>0</v>
      </c>
      <c r="IG23" s="86">
        <f t="shared" ref="IG23" si="919">IFERROR(IF(IF23&gt;0,ROUND(ID23*IF23,0),0),0)</f>
        <v>0</v>
      </c>
      <c r="IH23" s="917"/>
      <c r="II23" s="87">
        <f t="shared" ref="II23" si="920">IFERROR(IF(IH23&gt;0,ROUND(IF23*IH23,0),0),0)</f>
        <v>0</v>
      </c>
      <c r="IJ23" s="85">
        <f t="shared" ref="IJ23" si="921">IFERROR(IF(II23&gt;0,ROUND(IG23*II23,0),0),0)</f>
        <v>0</v>
      </c>
      <c r="IK23" s="85">
        <f t="shared" ref="IK23" si="922">IFERROR(IF(IJ23&gt;0,ROUND(IH23*IJ23,0),0),0)</f>
        <v>0</v>
      </c>
      <c r="IL23" s="84">
        <f t="shared" ref="IL23" si="923">IFERROR(IF(IK23&gt;0,ROUND(II23*IK23,0),0),0)</f>
        <v>0</v>
      </c>
      <c r="IM23" s="85">
        <f t="shared" ref="IM23" si="924">IFERROR(IF(IL23&gt;0,ROUND(IJ23*IL23,0),0),0)</f>
        <v>0</v>
      </c>
      <c r="IN23" s="86">
        <f t="shared" ref="IN23" si="925">IFERROR(IF(IM23&gt;0,ROUND(IK23*IM23,0),0),0)</f>
        <v>0</v>
      </c>
      <c r="IO23" s="917"/>
      <c r="IP23" s="91">
        <f t="shared" ref="IP23" si="926">IFERROR(IF(IO23&gt;0,ROUND(IM23*IO23,0),0),0)</f>
        <v>0</v>
      </c>
      <c r="IQ23" s="86">
        <f t="shared" ref="IQ23" si="927">IFERROR(IF(IP23&gt;0,ROUND(IN23*IP23,0),0),0)</f>
        <v>0</v>
      </c>
      <c r="IR23" s="86">
        <f t="shared" ref="IR23" si="928">IFERROR(IF(IQ23&gt;0,ROUND(IO23*IQ23,0),0),0)</f>
        <v>0</v>
      </c>
      <c r="IS23" s="85">
        <f t="shared" ref="IS23" si="929">IFERROR(IF(IR23&gt;0,ROUND(IP23*IR23,0),0),0)</f>
        <v>0</v>
      </c>
      <c r="IT23" s="84">
        <f t="shared" ref="IT23" si="930">IFERROR(IF(IS23&gt;0,ROUND(IQ23*IS23,0),0),0)</f>
        <v>0</v>
      </c>
      <c r="IU23" s="88">
        <f t="shared" ref="IU23" si="931">IFERROR(IF(IT23&gt;0,ROUND(IR23*IT23,0),0),0)</f>
        <v>0</v>
      </c>
      <c r="IV23" s="87">
        <f t="shared" ref="IV23" si="932">IFERROR(IF(IU23&gt;0,ROUND(IS23*IU23,0),0),0)</f>
        <v>0</v>
      </c>
      <c r="IW23" s="84">
        <f t="shared" ref="IW23" si="933">IFERROR(IF(IV23&gt;0,ROUND(IT23*IV23,0),0),0)</f>
        <v>0</v>
      </c>
      <c r="IX23" s="85">
        <f t="shared" ref="IX23" si="934">IFERROR(IF(IW23&gt;0,ROUND(IU23*IW23,0),0),0)</f>
        <v>0</v>
      </c>
      <c r="IY23" s="85">
        <f t="shared" si="174"/>
        <v>0</v>
      </c>
      <c r="IZ23" s="84">
        <f t="shared" ref="IZ23" si="935">IFERROR(IF(IY23&gt;0,ROUND(IW23*IY23,0),0),0)</f>
        <v>0</v>
      </c>
      <c r="JA23" s="85">
        <f t="shared" ref="JA23" si="936">IFERROR(IF(IZ23&gt;0,ROUND(IX23*IZ23,0),0),0)</f>
        <v>0</v>
      </c>
      <c r="JB23" s="92">
        <f t="shared" ref="JB23" si="937">IFERROR(IF(JA23&gt;0,ROUND(IY23*JA23,0),0),0)</f>
        <v>0</v>
      </c>
      <c r="JC23" s="91">
        <f t="shared" ref="JC23" si="938">IFERROR(IF(JB23&gt;0,ROUND(IZ23*JB23,0),0),0)</f>
        <v>0</v>
      </c>
      <c r="JD23" s="85">
        <f t="shared" ref="JD23" si="939">IFERROR(IF(JC23&gt;0,ROUND(JA23*JC23,0),0),0)</f>
        <v>0</v>
      </c>
      <c r="JE23" s="85">
        <f t="shared" ref="JE23" si="940">IFERROR(IF(JD23&gt;0,ROUND(JB23*JD23,0),0),0)</f>
        <v>0</v>
      </c>
      <c r="JF23" s="93">
        <f t="shared" ref="JF23" si="941">IFERROR(IF(JE23&gt;0,ROUND(JC23*JE23,0),0),0)</f>
        <v>0</v>
      </c>
      <c r="JG23" s="834"/>
      <c r="JH23" s="835"/>
      <c r="JI23" s="836"/>
      <c r="JJ23" s="834"/>
      <c r="JK23" s="835"/>
      <c r="JL23" s="836"/>
      <c r="JM23" s="834"/>
      <c r="JN23" s="835"/>
      <c r="JO23" s="836"/>
      <c r="JP23" s="834"/>
      <c r="JQ23" s="835"/>
      <c r="JR23" s="836"/>
      <c r="JS23" s="837"/>
      <c r="JT23" s="835"/>
      <c r="JU23" s="836"/>
      <c r="JV23" s="834"/>
      <c r="JW23" s="835"/>
      <c r="JX23" s="836"/>
      <c r="JY23" s="834"/>
      <c r="JZ23" s="835"/>
      <c r="KA23" s="836"/>
      <c r="KB23" s="834"/>
      <c r="KC23" s="835"/>
      <c r="KD23" s="836"/>
      <c r="KE23" s="834"/>
      <c r="KF23" s="835"/>
      <c r="KG23" s="836"/>
      <c r="KH23" s="837"/>
      <c r="KI23" s="835"/>
      <c r="KJ23" s="836"/>
      <c r="KK23" s="837"/>
      <c r="KL23" s="835"/>
      <c r="KM23" s="836"/>
      <c r="KN23" s="834"/>
      <c r="KO23" s="835"/>
      <c r="KP23" s="836"/>
      <c r="KQ23" s="838"/>
      <c r="KR23" s="839"/>
      <c r="KS23" s="836"/>
      <c r="KT23" s="834"/>
      <c r="KU23" s="835"/>
      <c r="KV23" s="836"/>
      <c r="KW23" s="834"/>
      <c r="KX23" s="835"/>
      <c r="KY23" s="836"/>
      <c r="KZ23" s="838"/>
      <c r="LA23" s="835"/>
      <c r="LB23" s="836"/>
      <c r="LC23" s="834"/>
      <c r="LD23" s="835"/>
      <c r="LE23" s="836"/>
      <c r="LF23" s="838"/>
      <c r="LG23" s="835"/>
      <c r="LH23" s="836"/>
      <c r="LI23" s="837"/>
      <c r="LJ23" s="835"/>
      <c r="LK23" s="836"/>
      <c r="LL23" s="834"/>
      <c r="LM23" s="835"/>
      <c r="LN23" s="840"/>
      <c r="LO23" s="841"/>
      <c r="LP23" s="180"/>
      <c r="LQ23" s="182"/>
      <c r="LR23" s="419"/>
      <c r="LS23" s="411"/>
      <c r="LT23" s="412"/>
      <c r="LU23" s="412"/>
      <c r="LV23" s="413"/>
      <c r="LW23" s="411"/>
      <c r="LX23" s="412"/>
      <c r="LY23" s="412"/>
      <c r="LZ23" s="412"/>
      <c r="MA23" s="412"/>
      <c r="MB23" s="414"/>
      <c r="MC23" s="411"/>
      <c r="MD23" s="414"/>
      <c r="ME23" s="415"/>
      <c r="MF23" s="415"/>
      <c r="MG23" s="415"/>
      <c r="MH23" s="415"/>
      <c r="MI23" s="415"/>
      <c r="MJ23" s="415"/>
      <c r="MK23" s="415"/>
      <c r="ML23" s="415"/>
      <c r="MM23" s="416"/>
      <c r="MN23" s="416"/>
      <c r="MO23" s="416"/>
    </row>
    <row r="24" spans="1:353" ht="18.75" customHeight="1">
      <c r="A24" s="515" t="str">
        <f t="shared" si="46"/>
        <v>令和７年度</v>
      </c>
      <c r="B24" s="519" t="str">
        <f t="shared" si="47"/>
        <v>2次</v>
      </c>
      <c r="C24" s="515" t="str">
        <f t="shared" si="48"/>
        <v>群馬県</v>
      </c>
      <c r="D24" s="66">
        <f t="shared" si="9"/>
        <v>5</v>
      </c>
      <c r="E24" s="67" t="s">
        <v>4</v>
      </c>
      <c r="F24" s="526">
        <f t="shared" ref="F24" si="942">IF(F25=" ","",F25)</f>
        <v>0</v>
      </c>
      <c r="G24" s="529"/>
      <c r="H24" s="530"/>
      <c r="I24" s="532"/>
      <c r="J24" s="532"/>
      <c r="K24" s="533"/>
      <c r="L24" s="534"/>
      <c r="M24" s="535"/>
      <c r="N24" s="534"/>
      <c r="O24" s="536"/>
      <c r="P24" s="537"/>
      <c r="Q24" s="541"/>
      <c r="R24" s="542"/>
      <c r="S24" s="543" t="str">
        <f t="shared" ref="S24:S35" si="943">IF((W24+AV24)&gt;0,ROUNDDOWN((W24+AV24)/(Z24+AY24),4)*1000," ")</f>
        <v xml:space="preserve"> </v>
      </c>
      <c r="T24" s="439" t="str">
        <f>IFERROR(IF(P24="","",VLOOKUP(P24,'リスト　修正しない事'!$W$3:$X$40,2,0)),0)</f>
        <v/>
      </c>
      <c r="U24" s="544" t="s">
        <v>353</v>
      </c>
      <c r="V24" s="545" t="s">
        <v>335</v>
      </c>
      <c r="W24" s="546"/>
      <c r="X24" s="69" t="str">
        <f>IFERROR(IF(P24="","",VLOOKUP(P24,'リスト　修正しない事'!$AD$2:$AE$40,2,0)),0)</f>
        <v/>
      </c>
      <c r="Y24" s="70">
        <f t="shared" si="51"/>
        <v>0</v>
      </c>
      <c r="Z24" s="547"/>
      <c r="AA24" s="69">
        <f t="shared" si="52"/>
        <v>0</v>
      </c>
      <c r="AB24" s="69">
        <f t="shared" si="53"/>
        <v>0</v>
      </c>
      <c r="AC24" s="71">
        <f t="shared" si="54"/>
        <v>0</v>
      </c>
      <c r="AD24" s="72">
        <f t="shared" si="55"/>
        <v>0</v>
      </c>
      <c r="AE24" s="68"/>
      <c r="AF24" s="546"/>
      <c r="AG24" s="70">
        <f t="shared" si="56"/>
        <v>0</v>
      </c>
      <c r="AH24" s="547"/>
      <c r="AI24" s="547"/>
      <c r="AJ24" s="69">
        <f t="shared" si="57"/>
        <v>0</v>
      </c>
      <c r="AK24" s="548"/>
      <c r="AL24" s="549">
        <f t="shared" ref="AL24:AL35" si="944">IF($V24="次 年 度",AI24,0)</f>
        <v>0</v>
      </c>
      <c r="AM24" s="68"/>
      <c r="AN24" s="73">
        <f t="shared" ref="AN24:AN35" si="945">+W24+AF24</f>
        <v>0</v>
      </c>
      <c r="AO24" s="70">
        <f t="shared" si="60"/>
        <v>0</v>
      </c>
      <c r="AP24" s="69">
        <f t="shared" ref="AP24:AP35" si="946">+Z24+AH24</f>
        <v>0</v>
      </c>
      <c r="AQ24" s="69">
        <f t="shared" ref="AQ24:AQ35" si="947">+AA24+AI24</f>
        <v>0</v>
      </c>
      <c r="AR24" s="69">
        <f t="shared" ref="AR24:AR35" si="948">AB24+AJ24</f>
        <v>0</v>
      </c>
      <c r="AS24" s="71">
        <f t="shared" ref="AS24:AS35" si="949">+AC24+AK24</f>
        <v>0</v>
      </c>
      <c r="AT24" s="72">
        <f t="shared" ref="AT24:AT35" si="950">+AL24+AD24</f>
        <v>0</v>
      </c>
      <c r="AU24" s="68"/>
      <c r="AV24" s="546"/>
      <c r="AW24" s="69" t="str">
        <f>IFERROR(IF(P24="","",VLOOKUP(P24,'リスト　修正しない事'!$AG$3:$AH$40,2,0)),0)</f>
        <v/>
      </c>
      <c r="AX24" s="70">
        <f t="shared" si="66"/>
        <v>0</v>
      </c>
      <c r="AY24" s="547"/>
      <c r="AZ24" s="69">
        <f t="shared" si="67"/>
        <v>0</v>
      </c>
      <c r="BA24" s="69">
        <f t="shared" si="68"/>
        <v>0</v>
      </c>
      <c r="BB24" s="71">
        <f t="shared" si="69"/>
        <v>0</v>
      </c>
      <c r="BC24" s="72">
        <f t="shared" si="70"/>
        <v>0</v>
      </c>
      <c r="BD24" s="68"/>
      <c r="BE24" s="546"/>
      <c r="BF24" s="70">
        <f t="shared" si="71"/>
        <v>0</v>
      </c>
      <c r="BG24" s="547"/>
      <c r="BH24" s="547"/>
      <c r="BI24" s="69">
        <f t="shared" si="72"/>
        <v>0</v>
      </c>
      <c r="BJ24" s="548"/>
      <c r="BK24" s="549"/>
      <c r="BL24" s="68"/>
      <c r="BM24" s="73">
        <f t="shared" ref="BM24:BM35" si="951">+AV24+BE24</f>
        <v>0</v>
      </c>
      <c r="BN24" s="70">
        <f t="shared" ref="BN24" si="952">IF(BO24&gt;0,1,0)</f>
        <v>0</v>
      </c>
      <c r="BO24" s="69">
        <f t="shared" ref="BO24:BO35" si="953">+AY24+BG24</f>
        <v>0</v>
      </c>
      <c r="BP24" s="69">
        <f t="shared" ref="BP24:BP35" si="954">+AZ24+BH24</f>
        <v>0</v>
      </c>
      <c r="BQ24" s="69">
        <f t="shared" ref="BQ24:BQ35" si="955">BA24+BI24</f>
        <v>0</v>
      </c>
      <c r="BR24" s="71">
        <f t="shared" ref="BR24:BR35" si="956">+BB24+BJ24</f>
        <v>0</v>
      </c>
      <c r="BS24" s="72">
        <f t="shared" ref="BS24:BS35" si="957">+BK24+BC24</f>
        <v>0</v>
      </c>
      <c r="BT24" s="68"/>
      <c r="BU24" s="546"/>
      <c r="BV24" s="70">
        <f t="shared" si="80"/>
        <v>0</v>
      </c>
      <c r="BW24" s="547"/>
      <c r="BX24" s="547"/>
      <c r="BY24" s="69">
        <f t="shared" ref="BY24" si="958">BZ24+CA24</f>
        <v>0</v>
      </c>
      <c r="BZ24" s="548"/>
      <c r="CA24" s="549">
        <f t="shared" ref="CA24:CA35" si="959">IF($V24="次 年 度",BX24,0)</f>
        <v>0</v>
      </c>
      <c r="CB24" s="68"/>
      <c r="CC24" s="73">
        <f t="shared" ref="CC24:CC35" si="960">SUM(AN24,BM24,BU24)</f>
        <v>0</v>
      </c>
      <c r="CD24" s="70">
        <f t="shared" ref="CD24:CD35" si="961">SUM(AO24,BN24,BV24)</f>
        <v>0</v>
      </c>
      <c r="CE24" s="69">
        <f t="shared" ref="CE24:CE35" si="962">SUM(AP24,BO24,BW24)</f>
        <v>0</v>
      </c>
      <c r="CF24" s="69">
        <f t="shared" ref="CF24:CF35" si="963">SUM(AQ24,BP24,BX24)</f>
        <v>0</v>
      </c>
      <c r="CG24" s="69">
        <f t="shared" ref="CG24:CG35" si="964">SUM(AR24,BQ24,BY24)</f>
        <v>0</v>
      </c>
      <c r="CH24" s="71">
        <f t="shared" ref="CH24:CH35" si="965">SUM(AS24,BR24,BZ24)</f>
        <v>0</v>
      </c>
      <c r="CI24" s="72">
        <f t="shared" ref="CI24:CI35" si="966">SUM(AT24,BS24,CA24)</f>
        <v>0</v>
      </c>
      <c r="CJ24" s="68"/>
      <c r="CK24" s="546"/>
      <c r="CL24" s="69" t="str">
        <f>IFERROR(IF(P24="","",VLOOKUP(P24,'リスト　修正しない事'!$AD$3:$AE$40,2,0)),0)</f>
        <v/>
      </c>
      <c r="CM24" s="70">
        <f t="shared" ref="CM24" si="967">IF(CN24&gt;0,1,0)</f>
        <v>0</v>
      </c>
      <c r="CN24" s="547"/>
      <c r="CO24" s="69">
        <f t="shared" ref="CO24" si="968">IFERROR(IF(CN24&gt;0,ROUND(CL24*CN24,0),0),0)</f>
        <v>0</v>
      </c>
      <c r="CP24" s="69">
        <f t="shared" ref="CP24" si="969">+CQ24+CR24</f>
        <v>0</v>
      </c>
      <c r="CQ24" s="71">
        <f t="shared" ref="CQ24:CQ35" si="970">IF($V24="初 年 度",CO24,0)</f>
        <v>0</v>
      </c>
      <c r="CR24" s="72">
        <f t="shared" ref="CR24:CR35" si="971">IF($V24="次 年 度",CO24,0)</f>
        <v>0</v>
      </c>
      <c r="CS24" s="68"/>
      <c r="CT24" s="546"/>
      <c r="CU24" s="70">
        <f t="shared" ref="CU24" si="972">IF(CV24&gt;0,1,0)</f>
        <v>0</v>
      </c>
      <c r="CV24" s="547"/>
      <c r="CW24" s="547"/>
      <c r="CX24" s="69">
        <f t="shared" ref="CX24" si="973">CY24+CZ24</f>
        <v>0</v>
      </c>
      <c r="CY24" s="548"/>
      <c r="CZ24" s="549"/>
      <c r="DA24" s="68"/>
      <c r="DB24" s="73">
        <f t="shared" ref="DB24:DB35" si="974">+CK24+CT24</f>
        <v>0</v>
      </c>
      <c r="DC24" s="70">
        <f t="shared" ref="DC24" si="975">IF(DD24&gt;0,1,0)</f>
        <v>0</v>
      </c>
      <c r="DD24" s="69">
        <f t="shared" ref="DD24:DD35" si="976">+CN24+CV24</f>
        <v>0</v>
      </c>
      <c r="DE24" s="69">
        <f t="shared" ref="DE24:DE35" si="977">+CO24+CW24</f>
        <v>0</v>
      </c>
      <c r="DF24" s="69">
        <f t="shared" ref="DF24:DF35" si="978">CP24+CX24</f>
        <v>0</v>
      </c>
      <c r="DG24" s="71">
        <f t="shared" ref="DG24:DG35" si="979">+CQ24+CY24</f>
        <v>0</v>
      </c>
      <c r="DH24" s="72">
        <f t="shared" ref="DH24:DH35" si="980">+CZ24+CR24</f>
        <v>0</v>
      </c>
      <c r="DI24" s="68"/>
      <c r="DJ24" s="546"/>
      <c r="DK24" s="69" t="str">
        <f>IFERROR(IF(P24="","",VLOOKUP(P24,'リスト　修正しない事'!$AG$3:$AH$40,2,0)),0)</f>
        <v/>
      </c>
      <c r="DL24" s="70">
        <f t="shared" si="104"/>
        <v>0</v>
      </c>
      <c r="DM24" s="547"/>
      <c r="DN24" s="69">
        <f t="shared" si="105"/>
        <v>0</v>
      </c>
      <c r="DO24" s="69">
        <f t="shared" si="106"/>
        <v>0</v>
      </c>
      <c r="DP24" s="71">
        <f t="shared" si="107"/>
        <v>0</v>
      </c>
      <c r="DQ24" s="72">
        <f t="shared" si="108"/>
        <v>0</v>
      </c>
      <c r="DR24" s="68"/>
      <c r="DS24" s="546"/>
      <c r="DT24" s="70">
        <f t="shared" ref="DT24" si="981">IF(DU24&gt;0,1,0)</f>
        <v>0</v>
      </c>
      <c r="DU24" s="547"/>
      <c r="DV24" s="547"/>
      <c r="DW24" s="69">
        <f t="shared" ref="DW24" si="982">+DX24+DY24</f>
        <v>0</v>
      </c>
      <c r="DX24" s="548"/>
      <c r="DY24" s="549"/>
      <c r="DZ24" s="68"/>
      <c r="EA24" s="73">
        <f t="shared" ref="EA24:EA35" si="983">+DJ24+DS24</f>
        <v>0</v>
      </c>
      <c r="EB24" s="70">
        <f t="shared" ref="EB24:EB35" si="984">+DL24+DT24</f>
        <v>0</v>
      </c>
      <c r="EC24" s="69">
        <f t="shared" ref="EC24:EC35" si="985">+DM24+DU24</f>
        <v>0</v>
      </c>
      <c r="ED24" s="69">
        <f t="shared" ref="ED24:ED35" si="986">+DN24+DV24</f>
        <v>0</v>
      </c>
      <c r="EE24" s="69">
        <f t="shared" ref="EE24:EE35" si="987">+DO24+DW24</f>
        <v>0</v>
      </c>
      <c r="EF24" s="71">
        <f t="shared" ref="EF24:EF35" si="988">+DP24+DX24</f>
        <v>0</v>
      </c>
      <c r="EG24" s="72">
        <f t="shared" ref="EG24:EG35" si="989">+DQ24+DY24</f>
        <v>0</v>
      </c>
      <c r="EH24" s="68"/>
      <c r="EI24" s="73">
        <f t="shared" ref="EI24:EI35" si="990">+DB24+EA24</f>
        <v>0</v>
      </c>
      <c r="EJ24" s="70">
        <f t="shared" ref="EJ24:EJ35" si="991">+DC24+EB24</f>
        <v>0</v>
      </c>
      <c r="EK24" s="69">
        <f t="shared" ref="EK24:EK35" si="992">+DD24+EC24</f>
        <v>0</v>
      </c>
      <c r="EL24" s="69">
        <f t="shared" ref="EL24:EL35" si="993">+DE24+ED24</f>
        <v>0</v>
      </c>
      <c r="EM24" s="69">
        <f t="shared" ref="EM24:EM35" si="994">+DF24+EE24</f>
        <v>0</v>
      </c>
      <c r="EN24" s="71">
        <f t="shared" ref="EN24:EN35" si="995">+DG24+EF24</f>
        <v>0</v>
      </c>
      <c r="EO24" s="72">
        <f t="shared" ref="EO24:EO35" si="996">+DH24+EG24</f>
        <v>0</v>
      </c>
      <c r="EP24" s="68"/>
      <c r="EQ24" s="546"/>
      <c r="ER24" s="70">
        <f t="shared" ref="ER24" si="997">IF(ES24&gt;0,1,0)</f>
        <v>0</v>
      </c>
      <c r="ES24" s="547"/>
      <c r="ET24" s="548"/>
      <c r="EU24" s="69">
        <f t="shared" ref="EU24" si="998">+EV24+EW24</f>
        <v>0</v>
      </c>
      <c r="EV24" s="548"/>
      <c r="EW24" s="549"/>
      <c r="EX24" s="68"/>
      <c r="EY24" s="546"/>
      <c r="EZ24" s="70">
        <f t="shared" ref="EZ24" si="999">IF(FA24&gt;0,1,0)</f>
        <v>0</v>
      </c>
      <c r="FA24" s="547"/>
      <c r="FB24" s="548"/>
      <c r="FC24" s="69">
        <f t="shared" ref="FC24" si="1000">+FD24+FE24</f>
        <v>0</v>
      </c>
      <c r="FD24" s="548"/>
      <c r="FE24" s="549"/>
      <c r="FF24" s="68"/>
      <c r="FG24" s="546"/>
      <c r="FH24" s="70">
        <f t="shared" ref="FH24" si="1001">IF(FI24&gt;0,1,0)</f>
        <v>0</v>
      </c>
      <c r="FI24" s="547"/>
      <c r="FJ24" s="548"/>
      <c r="FK24" s="69">
        <f t="shared" ref="FK24" si="1002">+FL24+FM24</f>
        <v>0</v>
      </c>
      <c r="FL24" s="548"/>
      <c r="FM24" s="549"/>
      <c r="FN24" s="68"/>
      <c r="FO24" s="546"/>
      <c r="FP24" s="70">
        <f t="shared" ref="FP24" si="1003">IF(FQ24&gt;0,1,0)</f>
        <v>0</v>
      </c>
      <c r="FQ24" s="547"/>
      <c r="FR24" s="548"/>
      <c r="FS24" s="69">
        <f t="shared" ref="FS24" si="1004">+FT24+FU24</f>
        <v>0</v>
      </c>
      <c r="FT24" s="548"/>
      <c r="FU24" s="549"/>
      <c r="FV24" s="68"/>
      <c r="FW24" s="73">
        <f t="shared" ref="FW24:FW35" si="1005">+EQ24+EY24+FG24+FO24</f>
        <v>0</v>
      </c>
      <c r="FX24" s="69">
        <f t="shared" ref="FX24:FX35" si="1006">+ER24+EZ24+FH24+FP24</f>
        <v>0</v>
      </c>
      <c r="FY24" s="69">
        <f t="shared" ref="FY24:FY35" si="1007">+ES24+FA24+FI24+FQ24</f>
        <v>0</v>
      </c>
      <c r="FZ24" s="69">
        <f t="shared" ref="FZ24:FZ35" si="1008">+ET24+FB24+FJ24+FR24</f>
        <v>0</v>
      </c>
      <c r="GA24" s="69">
        <f t="shared" ref="GA24:GA35" si="1009">+EU24+FC24+FK24+FS24</f>
        <v>0</v>
      </c>
      <c r="GB24" s="74">
        <f t="shared" ref="GB24:GB35" si="1010">+EV24+FD24+FL24+FT24</f>
        <v>0</v>
      </c>
      <c r="GC24" s="68"/>
      <c r="GD24" s="550"/>
      <c r="GE24" s="71" t="str">
        <f>IFERROR(IF(P24="","",VLOOKUP(P24,'リスト　修正しない事'!$AJ$3:$AK$40,2,0)),0)</f>
        <v/>
      </c>
      <c r="GF24" s="75">
        <f t="shared" ref="GF24" si="1011">IF(GG24&gt;0,1,0)</f>
        <v>0</v>
      </c>
      <c r="GG24" s="547"/>
      <c r="GH24" s="69">
        <f t="shared" si="140"/>
        <v>0</v>
      </c>
      <c r="GI24" s="69">
        <f t="shared" ref="GI24" si="1012">+GJ24+GK24</f>
        <v>0</v>
      </c>
      <c r="GJ24" s="71">
        <f t="shared" ref="GJ24:GJ35" si="1013">IF($V24="初 年 度",GH24,0)</f>
        <v>0</v>
      </c>
      <c r="GK24" s="72">
        <f t="shared" ref="GK24:GK35" si="1014">IF($V24="次 年 度",GH24,0)</f>
        <v>0</v>
      </c>
      <c r="GL24" s="68"/>
      <c r="GM24" s="550"/>
      <c r="GN24" s="409">
        <f t="shared" ref="GN24" si="1015">IF(GO24&gt;0,1,0)</f>
        <v>0</v>
      </c>
      <c r="GO24" s="547"/>
      <c r="GP24" s="547"/>
      <c r="GQ24" s="69">
        <f t="shared" ref="GQ24" si="1016">+GR24+GS24</f>
        <v>0</v>
      </c>
      <c r="GR24" s="548"/>
      <c r="GS24" s="549"/>
      <c r="GT24" s="68"/>
      <c r="GU24" s="76">
        <f t="shared" ref="GU24:GU35" si="1017">GD24+GM24</f>
        <v>0</v>
      </c>
      <c r="GV24" s="409" t="e">
        <f t="shared" ref="GV24:GV35" si="1018">GE24+GN24</f>
        <v>#VALUE!</v>
      </c>
      <c r="GW24" s="69">
        <f t="shared" ref="GW24:GW35" si="1019">GG24+GO24</f>
        <v>0</v>
      </c>
      <c r="GX24" s="69">
        <f t="shared" ref="GX24:GX35" si="1020">GH24+GP24</f>
        <v>0</v>
      </c>
      <c r="GY24" s="69">
        <f t="shared" ref="GY24:GY35" si="1021">GI24+GQ24</f>
        <v>0</v>
      </c>
      <c r="GZ24" s="71">
        <f t="shared" ref="GZ24:GZ35" si="1022">GJ24+GR24</f>
        <v>0</v>
      </c>
      <c r="HA24" s="72">
        <f t="shared" ref="HA24:HA35" si="1023">GK24+GS24</f>
        <v>0</v>
      </c>
      <c r="HB24" s="68"/>
      <c r="HC24" s="550"/>
      <c r="HD24" s="409">
        <f t="shared" ref="HD24" si="1024">IF(HE24&gt;0,1,0)</f>
        <v>0</v>
      </c>
      <c r="HE24" s="547"/>
      <c r="HF24" s="548"/>
      <c r="HG24" s="69">
        <f t="shared" ref="HG24" si="1025">+HH24+HI24</f>
        <v>0</v>
      </c>
      <c r="HH24" s="548"/>
      <c r="HI24" s="549"/>
      <c r="HJ24" s="68"/>
      <c r="HK24" s="550"/>
      <c r="HL24" s="409">
        <f t="shared" ref="HL24" si="1026">IF(HM24&gt;0,1,0)</f>
        <v>0</v>
      </c>
      <c r="HM24" s="547"/>
      <c r="HN24" s="548"/>
      <c r="HO24" s="69">
        <f t="shared" ref="HO24" si="1027">+HP24+HQ24</f>
        <v>0</v>
      </c>
      <c r="HP24" s="548"/>
      <c r="HQ24" s="549"/>
      <c r="HR24" s="68"/>
      <c r="HS24" s="550"/>
      <c r="HT24" s="409">
        <f t="shared" ref="HT24" si="1028">IF(HU24&gt;0,1,0)</f>
        <v>0</v>
      </c>
      <c r="HU24" s="547"/>
      <c r="HV24" s="548"/>
      <c r="HW24" s="69">
        <f t="shared" ref="HW24" si="1029">+HX24+HY24</f>
        <v>0</v>
      </c>
      <c r="HX24" s="548"/>
      <c r="HY24" s="549"/>
      <c r="HZ24" s="68"/>
      <c r="IA24" s="550"/>
      <c r="IB24" s="409">
        <f t="shared" ref="IB24" si="1030">IF(IC24&gt;0,1,0)</f>
        <v>0</v>
      </c>
      <c r="IC24" s="547"/>
      <c r="ID24" s="548"/>
      <c r="IE24" s="69">
        <f t="shared" ref="IE24" si="1031">+IF24+IG24</f>
        <v>0</v>
      </c>
      <c r="IF24" s="548"/>
      <c r="IG24" s="549"/>
      <c r="IH24" s="68"/>
      <c r="II24" s="73">
        <f t="shared" ref="II24:II35" si="1032">HK24+HS24+IA24</f>
        <v>0</v>
      </c>
      <c r="IJ24" s="71">
        <f t="shared" ref="IJ24:IJ35" si="1033">HL24+HT24+IB24</f>
        <v>0</v>
      </c>
      <c r="IK24" s="71">
        <f t="shared" ref="IK24:IK35" si="1034">HN24+HV24+ID24</f>
        <v>0</v>
      </c>
      <c r="IL24" s="69">
        <f t="shared" ref="IL24:IL35" si="1035">HO24+HW24+IE24</f>
        <v>0</v>
      </c>
      <c r="IM24" s="71">
        <f t="shared" ref="IM24:IM35" si="1036">HP24+HX24+IF24</f>
        <v>0</v>
      </c>
      <c r="IN24" s="72">
        <f t="shared" ref="IN24:IN35" si="1037">HQ24+HY24+IG24</f>
        <v>0</v>
      </c>
      <c r="IO24" s="68"/>
      <c r="IP24" s="76">
        <f t="shared" ref="IP24:IP35" si="1038">+CC24+EI24+FW24+GU24+HC24+II24</f>
        <v>0</v>
      </c>
      <c r="IQ24" s="72" t="e">
        <f t="shared" ref="IQ24:IQ35" si="1039">+CD24+EJ24+FX24+GV24+HD24+IJ24</f>
        <v>#VALUE!</v>
      </c>
      <c r="IR24" s="72">
        <f t="shared" ref="IR24:IR35" si="1040">+CE24+EK24+FY24+GW24+HE24+IK24</f>
        <v>0</v>
      </c>
      <c r="IS24" s="71">
        <f t="shared" ref="IS24:IS35" si="1041">+CF24+EL24+FZ24+GX24+HF24+IL24</f>
        <v>0</v>
      </c>
      <c r="IT24" s="69">
        <f t="shared" ref="IT24:IT35" si="1042">+CG24+EM24+GA24+GY24+HG24+IM24</f>
        <v>0</v>
      </c>
      <c r="IU24" s="74">
        <f t="shared" ref="IU24:IU35" si="1043">+CH24+EN24+GB24+GZ24+HH24+IN24</f>
        <v>0</v>
      </c>
      <c r="IV24" s="546"/>
      <c r="IW24" s="69">
        <f t="shared" ref="IW24" si="1044">IF(IX24&gt;0,1,0)</f>
        <v>0</v>
      </c>
      <c r="IX24" s="548"/>
      <c r="IY24" s="71">
        <f t="shared" si="174"/>
        <v>0</v>
      </c>
      <c r="IZ24" s="69">
        <f t="shared" ref="IZ24" si="1045">+JA24+JB24</f>
        <v>0</v>
      </c>
      <c r="JA24" s="71">
        <f t="shared" ref="JA24:JA35" si="1046">IF($V24="初 年 度",IY24,0)</f>
        <v>0</v>
      </c>
      <c r="JB24" s="77">
        <f t="shared" ref="JB24:JB35" si="1047">IF($V24="次 年 度",IY24,0)</f>
        <v>0</v>
      </c>
      <c r="JC24" s="76">
        <f t="shared" ref="JC24:JC35" si="1048">+IR24+IY24</f>
        <v>0</v>
      </c>
      <c r="JD24" s="71">
        <f t="shared" ref="JD24:JD35" si="1049">+IS24+IZ24</f>
        <v>0</v>
      </c>
      <c r="JE24" s="71">
        <f t="shared" ref="JE24:JE35" si="1050">+IT24+JA24</f>
        <v>0</v>
      </c>
      <c r="JF24" s="78">
        <f t="shared" ref="JF24:JF35" si="1051">+IU24+JB24</f>
        <v>0</v>
      </c>
      <c r="JG24" s="826"/>
      <c r="JH24" s="827"/>
      <c r="JI24" s="828"/>
      <c r="JJ24" s="826"/>
      <c r="JK24" s="827"/>
      <c r="JL24" s="828"/>
      <c r="JM24" s="826"/>
      <c r="JN24" s="827"/>
      <c r="JO24" s="828"/>
      <c r="JP24" s="826"/>
      <c r="JQ24" s="827"/>
      <c r="JR24" s="828"/>
      <c r="JS24" s="829"/>
      <c r="JT24" s="827"/>
      <c r="JU24" s="828"/>
      <c r="JV24" s="826"/>
      <c r="JW24" s="827"/>
      <c r="JX24" s="828"/>
      <c r="JY24" s="826"/>
      <c r="JZ24" s="827"/>
      <c r="KA24" s="828"/>
      <c r="KB24" s="826"/>
      <c r="KC24" s="827"/>
      <c r="KD24" s="828"/>
      <c r="KE24" s="826"/>
      <c r="KF24" s="827"/>
      <c r="KG24" s="828"/>
      <c r="KH24" s="829"/>
      <c r="KI24" s="827"/>
      <c r="KJ24" s="828"/>
      <c r="KK24" s="829"/>
      <c r="KL24" s="827"/>
      <c r="KM24" s="828"/>
      <c r="KN24" s="826"/>
      <c r="KO24" s="827"/>
      <c r="KP24" s="828"/>
      <c r="KQ24" s="830"/>
      <c r="KR24" s="831"/>
      <c r="KS24" s="828"/>
      <c r="KT24" s="826"/>
      <c r="KU24" s="827"/>
      <c r="KV24" s="828"/>
      <c r="KW24" s="826"/>
      <c r="KX24" s="827"/>
      <c r="KY24" s="828"/>
      <c r="KZ24" s="830"/>
      <c r="LA24" s="827"/>
      <c r="LB24" s="828"/>
      <c r="LC24" s="826"/>
      <c r="LD24" s="827"/>
      <c r="LE24" s="828"/>
      <c r="LF24" s="830"/>
      <c r="LG24" s="827"/>
      <c r="LH24" s="828"/>
      <c r="LI24" s="829"/>
      <c r="LJ24" s="827"/>
      <c r="LK24" s="828"/>
      <c r="LL24" s="826"/>
      <c r="LM24" s="827"/>
      <c r="LN24" s="832"/>
      <c r="LO24" s="833"/>
      <c r="LP24" s="179"/>
      <c r="LQ24" s="181"/>
      <c r="LR24" s="410"/>
      <c r="LS24" s="411"/>
      <c r="LT24" s="412"/>
      <c r="LU24" s="412"/>
      <c r="LV24" s="413"/>
      <c r="LW24" s="411"/>
      <c r="LX24" s="412"/>
      <c r="LY24" s="412"/>
      <c r="LZ24" s="412"/>
      <c r="MA24" s="412"/>
      <c r="MB24" s="414"/>
      <c r="MC24" s="411"/>
      <c r="MD24" s="414"/>
      <c r="ME24" s="415"/>
      <c r="MF24" s="415"/>
      <c r="MG24" s="415"/>
      <c r="MH24" s="415"/>
      <c r="MI24" s="415"/>
      <c r="MJ24" s="415"/>
      <c r="MK24" s="415"/>
      <c r="ML24" s="415"/>
      <c r="MM24" s="416"/>
      <c r="MN24" s="416"/>
      <c r="MO24" s="416"/>
    </row>
    <row r="25" spans="1:353" ht="18.75" customHeight="1">
      <c r="A25" s="516" t="str">
        <f t="shared" si="46"/>
        <v>令和７年度</v>
      </c>
      <c r="B25" s="518" t="str">
        <f t="shared" si="47"/>
        <v>2次</v>
      </c>
      <c r="C25" s="521" t="str">
        <f t="shared" si="48"/>
        <v>群馬県</v>
      </c>
      <c r="D25" s="79">
        <f t="shared" si="9"/>
        <v>5</v>
      </c>
      <c r="E25" s="80" t="s">
        <v>5</v>
      </c>
      <c r="F25" s="527"/>
      <c r="G25" s="907">
        <f t="shared" ref="G25:G35" si="1052">+G24</f>
        <v>0</v>
      </c>
      <c r="H25" s="908"/>
      <c r="I25" s="909"/>
      <c r="J25" s="909"/>
      <c r="K25" s="910"/>
      <c r="L25" s="87"/>
      <c r="M25" s="92" t="str">
        <f t="shared" ref="H25:R25" si="1053">IF($F25="今回請求",M24,IF($F25="済",M24,""))</f>
        <v/>
      </c>
      <c r="N25" s="91"/>
      <c r="O25" s="85" t="str">
        <f t="shared" si="1053"/>
        <v/>
      </c>
      <c r="P25" s="86"/>
      <c r="Q25" s="911" t="str">
        <f t="shared" si="1053"/>
        <v/>
      </c>
      <c r="R25" s="84" t="str">
        <f t="shared" si="1053"/>
        <v/>
      </c>
      <c r="S25" s="923" t="str">
        <f t="shared" ref="S25:S35" si="1054">IFERROR(IF((W25+AV25)&gt;0,ROUNDDOWN((W25+AV25)/(Z25+AY25),4)*1000," "),"")</f>
        <v/>
      </c>
      <c r="T25" s="440" t="str">
        <f>IFERROR(IF(P25="","",VLOOKUP(P25,'リスト　修正しない事'!$W$3:$X$40,2,0)),0)</f>
        <v/>
      </c>
      <c r="U25" s="912" t="str">
        <f t="shared" ref="U25:U35" si="1055">IF($F25="今回請求",U24,IF($F25="済",U24,""))</f>
        <v/>
      </c>
      <c r="V25" s="913" t="str">
        <f t="shared" ref="V25:V35" si="1056">IF($F25="今回請求",V24,IF($F25="済",V24,""))</f>
        <v/>
      </c>
      <c r="W25" s="85" t="str">
        <f t="shared" ref="W25:W35" si="1057">IFERROR(IF($F25="今回請求",W24,IF($F25="済",W24,"")),"")</f>
        <v/>
      </c>
      <c r="X25" s="81" t="str">
        <f>IFERROR(IF(P25="","",VLOOKUP(P25,'リスト　修正しない事'!$AD$2:$AE$40,2,0)),0)</f>
        <v/>
      </c>
      <c r="Y25" s="82">
        <f t="shared" si="51"/>
        <v>1</v>
      </c>
      <c r="Z25" s="85" t="str">
        <f t="shared" ref="Z25:Z35" si="1058">IFERROR(IF($F25="今回請求",Z24,IF($F25="済",Z24,"")),"")</f>
        <v/>
      </c>
      <c r="AA25" s="83">
        <f t="shared" si="52"/>
        <v>0</v>
      </c>
      <c r="AB25" s="84">
        <f t="shared" si="53"/>
        <v>0</v>
      </c>
      <c r="AC25" s="85">
        <f t="shared" si="54"/>
        <v>0</v>
      </c>
      <c r="AD25" s="86">
        <f t="shared" si="55"/>
        <v>0</v>
      </c>
      <c r="AE25" s="917"/>
      <c r="AF25" s="85" t="str">
        <f t="shared" ref="AF25:AF35" si="1059">IFERROR(IF($F25="今回請求",AF24,IF($F25="済",AF24,"")),"")</f>
        <v/>
      </c>
      <c r="AG25" s="82">
        <f t="shared" si="56"/>
        <v>1</v>
      </c>
      <c r="AH25" s="85" t="str">
        <f t="shared" ref="AH25:AH35" si="1060">IFERROR(IF($F25="今回請求",AH24,IF($F25="済",AH24,"")),"")</f>
        <v/>
      </c>
      <c r="AI25" s="914"/>
      <c r="AJ25" s="84">
        <f t="shared" si="57"/>
        <v>0</v>
      </c>
      <c r="AK25" s="915"/>
      <c r="AL25" s="916"/>
      <c r="AM25" s="917"/>
      <c r="AN25" s="85">
        <f t="shared" ref="AN25:AN35" si="1061">SUM(W25,AF25)</f>
        <v>0</v>
      </c>
      <c r="AO25" s="82">
        <f t="shared" si="60"/>
        <v>2</v>
      </c>
      <c r="AP25" s="85">
        <f t="shared" ref="AP25:AP35" si="1062">SUM(Z25,AH25)</f>
        <v>0</v>
      </c>
      <c r="AQ25" s="83">
        <f t="shared" ref="AQ25:AQ35" si="1063">SUM(AA25,AI25)</f>
        <v>0</v>
      </c>
      <c r="AR25" s="84">
        <f t="shared" ref="AR25:AR35" si="1064">SUM(AB25,AJ25)</f>
        <v>0</v>
      </c>
      <c r="AS25" s="85">
        <f t="shared" ref="AS25:AS35" si="1065">SUM(AC25,AK25)</f>
        <v>0</v>
      </c>
      <c r="AT25" s="86">
        <f t="shared" ref="AT25:AT35" si="1066">SUM(AD25,AL25)</f>
        <v>0</v>
      </c>
      <c r="AU25" s="917"/>
      <c r="AV25" s="85" t="str">
        <f t="shared" ref="AV25:AV35" si="1067">IFERROR(IF($F25="今回請求",AV24,IF($F25="済",AV24,"")),"")</f>
        <v/>
      </c>
      <c r="AW25" s="81" t="str">
        <f>IFERROR(IF(P25="","",VLOOKUP(P25,'リスト　修正しない事'!$AG$3:$AH$40,2,0)),0)</f>
        <v/>
      </c>
      <c r="AX25" s="82">
        <f t="shared" si="66"/>
        <v>1</v>
      </c>
      <c r="AY25" s="85" t="str">
        <f t="shared" ref="AY25:AY35" si="1068">IFERROR(IF($F25="今回請求",AY24,IF($F25="済",AY24,"")),"")</f>
        <v/>
      </c>
      <c r="AZ25" s="83">
        <f t="shared" si="67"/>
        <v>0</v>
      </c>
      <c r="BA25" s="84">
        <f t="shared" si="68"/>
        <v>0</v>
      </c>
      <c r="BB25" s="85">
        <f t="shared" si="69"/>
        <v>0</v>
      </c>
      <c r="BC25" s="86">
        <f t="shared" si="70"/>
        <v>0</v>
      </c>
      <c r="BD25" s="917"/>
      <c r="BE25" s="85" t="str">
        <f t="shared" ref="BE25:BE35" si="1069">IFERROR(IF($F25="今回請求",BE24,IF($F25="済",BE24,"")),"")</f>
        <v/>
      </c>
      <c r="BF25" s="82">
        <f t="shared" si="71"/>
        <v>1</v>
      </c>
      <c r="BG25" s="85" t="str">
        <f t="shared" ref="BG25:BG35" si="1070">IFERROR(IF($F25="今回請求",BG24,IF($F25="済",BG24,"")),"")</f>
        <v/>
      </c>
      <c r="BH25" s="914"/>
      <c r="BI25" s="84">
        <f t="shared" si="72"/>
        <v>0</v>
      </c>
      <c r="BJ25" s="915"/>
      <c r="BK25" s="916"/>
      <c r="BL25" s="917"/>
      <c r="BM25" s="85">
        <f t="shared" ref="BM25:BM35" si="1071">SUM(AV25,BE25)</f>
        <v>0</v>
      </c>
      <c r="BN25" s="85">
        <f t="shared" ref="BN25:BN35" si="1072">SUM(AX25,BF25)</f>
        <v>2</v>
      </c>
      <c r="BO25" s="85">
        <f t="shared" ref="BO25:BO35" si="1073">SUM(AY25,BG25)</f>
        <v>0</v>
      </c>
      <c r="BP25" s="83">
        <f t="shared" ref="BP25:BP35" si="1074">SUM(AZ25,BH25)</f>
        <v>0</v>
      </c>
      <c r="BQ25" s="84">
        <f t="shared" ref="BQ25:BQ35" si="1075">SUM(BA25,BI25)</f>
        <v>0</v>
      </c>
      <c r="BR25" s="85">
        <f t="shared" ref="BR25:BR35" si="1076">SUM(BB25,BJ25)</f>
        <v>0</v>
      </c>
      <c r="BS25" s="86">
        <f t="shared" ref="BS25:BS35" si="1077">SUM(BC25,BK25)</f>
        <v>0</v>
      </c>
      <c r="BT25" s="917"/>
      <c r="BU25" s="85" t="str">
        <f t="shared" ref="BU25:BU35" si="1078">IFERROR(IF($F25="今回請求",BU24,IF($F25="済",BU24,"")),"")</f>
        <v/>
      </c>
      <c r="BV25" s="82">
        <f t="shared" si="80"/>
        <v>1</v>
      </c>
      <c r="BW25" s="85" t="str">
        <f t="shared" ref="BW25:BW35" si="1079">IFERROR(IF($F25="今回請求",BW24,IF($F25="済",BW24,"")),"")</f>
        <v/>
      </c>
      <c r="BX25" s="914"/>
      <c r="BY25" s="84">
        <f t="shared" ref="BY25" si="1080">+BZ25+CA25</f>
        <v>0</v>
      </c>
      <c r="BZ25" s="915"/>
      <c r="CA25" s="916"/>
      <c r="CB25" s="917"/>
      <c r="CC25" s="85" t="str">
        <f t="shared" ref="CC25:CC35" si="1081">IFERROR(IF($F25="今回請求",CC24,IF($F25="済",CC24,"")),"")</f>
        <v/>
      </c>
      <c r="CD25" s="82" t="str">
        <f t="shared" ref="CD25:CD35" si="1082">IFERROR(IF($F25="今回請求",CD24,IF($F25="済",CD24,"")),"")</f>
        <v/>
      </c>
      <c r="CE25" s="85" t="str">
        <f t="shared" ref="CE25:CE35" si="1083">IFERROR(IF($F25="今回請求",CE24,IF($F25="済",CE24,"")),"")</f>
        <v/>
      </c>
      <c r="CF25" s="83" t="str">
        <f t="shared" ref="CF25:CF35" si="1084">IFERROR(IF($F25="今回請求",CF24,IF($F25="済",CF24,"")),"")</f>
        <v/>
      </c>
      <c r="CG25" s="84" t="str">
        <f t="shared" ref="CG25:CG35" si="1085">IFERROR(IF($F25="今回請求",CG24,IF($F25="済",CG24,"")),"")</f>
        <v/>
      </c>
      <c r="CH25" s="85" t="str">
        <f t="shared" ref="CH25:CH35" si="1086">IFERROR(IF($F25="今回請求",CH24,IF($F25="済",CH24,"")),"")</f>
        <v/>
      </c>
      <c r="CI25" s="86" t="str">
        <f t="shared" ref="CI25:CI35" si="1087">IFERROR(IF($F25="今回請求",CI24,IF($F25="済",CI24,"")),"")</f>
        <v/>
      </c>
      <c r="CJ25" s="917"/>
      <c r="CK25" s="85" t="str">
        <f t="shared" ref="CK25:CK35" si="1088">IFERROR(IF($F25="今回請求",CK24,IF($F25="済",CK24,"")),"")</f>
        <v/>
      </c>
      <c r="CL25" s="81" t="str">
        <f t="shared" ref="CL25:CL35" si="1089">IFERROR(IF($F25="今回請求",CL24,IF($F25="済",CL24,"")),"")</f>
        <v/>
      </c>
      <c r="CM25" s="82" t="str">
        <f t="shared" ref="CM25:CM35" si="1090">IFERROR(IF($F25="今回請求",CM24,IF($F25="済",CM24,"")),"")</f>
        <v/>
      </c>
      <c r="CN25" s="85" t="str">
        <f t="shared" ref="CN25:CN35" si="1091">IFERROR(IF($F25="今回請求",CN24,IF($F25="済",CN24,"")),"")</f>
        <v/>
      </c>
      <c r="CO25" s="83" t="str">
        <f t="shared" ref="CO25:CO35" si="1092">IFERROR(IF($F25="今回請求",CO24,IF($F25="済",CO24,"")),"")</f>
        <v/>
      </c>
      <c r="CP25" s="84" t="str">
        <f t="shared" ref="CP25:CP35" si="1093">IFERROR(IF($F25="今回請求",CP24,IF($F25="済",CP24,"")),"")</f>
        <v/>
      </c>
      <c r="CQ25" s="85" t="str">
        <f t="shared" ref="CQ25:CQ35" si="1094">IFERROR(IF($F25="今回請求",CQ24,IF($F25="済",CQ24,"")),"")</f>
        <v/>
      </c>
      <c r="CR25" s="86" t="str">
        <f t="shared" ref="CR25:CR35" si="1095">IFERROR(IF($F25="今回請求",CR24,IF($F25="済",CR24,"")),"")</f>
        <v/>
      </c>
      <c r="CS25" s="917"/>
      <c r="CT25" s="85" t="str">
        <f t="shared" ref="CT25:CT35" si="1096">IFERROR(IF($F25="今回請求",CT24,IF($F25="済",CT24,"")),"")</f>
        <v/>
      </c>
      <c r="CU25" s="82" t="str">
        <f t="shared" ref="CU25:CU35" si="1097">IFERROR(IF($F25="今回請求",CU24,IF($F25="済",CU24,"")),"")</f>
        <v/>
      </c>
      <c r="CV25" s="85" t="str">
        <f t="shared" ref="CV25:CV35" si="1098">IFERROR(IF($F25="今回請求",CV24,IF($F25="済",CV24,"")),"")</f>
        <v/>
      </c>
      <c r="CW25" s="83" t="str">
        <f t="shared" ref="CW25:CW35" si="1099">IFERROR(IF($F25="今回請求",CW24,IF($F25="済",CW24,"")),"")</f>
        <v/>
      </c>
      <c r="CX25" s="84" t="str">
        <f t="shared" ref="CX25:CX35" si="1100">IFERROR(IF($F25="今回請求",CX24,IF($F25="済",CX24,"")),"")</f>
        <v/>
      </c>
      <c r="CY25" s="85" t="str">
        <f t="shared" ref="CY25:CY35" si="1101">IFERROR(IF($F25="今回請求",CY24,IF($F25="済",CY24,"")),"")</f>
        <v/>
      </c>
      <c r="CZ25" s="86" t="str">
        <f t="shared" ref="CZ25:CZ35" si="1102">IFERROR(IF($F25="今回請求",CZ24,IF($F25="済",CZ24,"")),"")</f>
        <v/>
      </c>
      <c r="DA25" s="917"/>
      <c r="DB25" s="85" t="str">
        <f t="shared" ref="DB25:DB35" si="1103">IFERROR(IF($F25="今回請求",DB24,IF($F25="済",DB24,"")),"")</f>
        <v/>
      </c>
      <c r="DC25" s="82"/>
      <c r="DD25" s="85"/>
      <c r="DE25" s="83"/>
      <c r="DF25" s="84"/>
      <c r="DG25" s="85"/>
      <c r="DH25" s="86"/>
      <c r="DI25" s="917"/>
      <c r="DJ25" s="85" t="str">
        <f t="shared" ref="DJ25:DJ35" si="1104">IFERROR(IF($F25="今回請求",DJ24,IF($F25="済",DJ24,"")),"")</f>
        <v/>
      </c>
      <c r="DK25" s="81" t="str">
        <f>IFERROR(IF(DC25="","",VLOOKUP(DC25,'リスト　修正しない事'!$AD$2:$AE$40,2,0)),0)</f>
        <v/>
      </c>
      <c r="DL25" s="82">
        <f t="shared" si="104"/>
        <v>1</v>
      </c>
      <c r="DM25" s="85" t="str">
        <f t="shared" ref="DM25:DM35" si="1105">IFERROR(IF($F25="今回請求",DM24,IF($F25="済",DM24,"")),"")</f>
        <v/>
      </c>
      <c r="DN25" s="83">
        <f t="shared" si="105"/>
        <v>0</v>
      </c>
      <c r="DO25" s="84">
        <f t="shared" si="106"/>
        <v>0</v>
      </c>
      <c r="DP25" s="85">
        <f t="shared" si="107"/>
        <v>0</v>
      </c>
      <c r="DQ25" s="86">
        <f t="shared" si="108"/>
        <v>0</v>
      </c>
      <c r="DR25" s="917"/>
      <c r="DS25" s="85">
        <f t="shared" ref="DS25" si="1106">IFERROR(IF(DR25&gt;0,ROUND(DP25*DR25,0),0),0)</f>
        <v>0</v>
      </c>
      <c r="DT25" s="82">
        <f t="shared" ref="DT25" si="1107">IFERROR(IF(DS25&gt;0,ROUND(DQ25*DS25,0),0),0)</f>
        <v>0</v>
      </c>
      <c r="DU25" s="85">
        <f t="shared" ref="DU25" si="1108">IFERROR(IF(DT25&gt;0,ROUND(DR25*DT25,0),0),0)</f>
        <v>0</v>
      </c>
      <c r="DV25" s="83">
        <f t="shared" ref="DV25" si="1109">IFERROR(IF(DU25&gt;0,ROUND(DS25*DU25,0),0),0)</f>
        <v>0</v>
      </c>
      <c r="DW25" s="84">
        <f t="shared" ref="DW25" si="1110">IFERROR(IF(DV25&gt;0,ROUND(DT25*DV25,0),0),0)</f>
        <v>0</v>
      </c>
      <c r="DX25" s="85">
        <f t="shared" ref="DX25" si="1111">IFERROR(IF(DW25&gt;0,ROUND(DU25*DW25,0),0),0)</f>
        <v>0</v>
      </c>
      <c r="DY25" s="86">
        <f t="shared" ref="DY25" si="1112">IFERROR(IF(DX25&gt;0,ROUND(DV25*DX25,0),0),0)</f>
        <v>0</v>
      </c>
      <c r="DZ25" s="917"/>
      <c r="EA25" s="85">
        <f t="shared" ref="EA25" si="1113">IFERROR(IF(DZ25&gt;0,ROUND(DX25*DZ25,0),0),0)</f>
        <v>0</v>
      </c>
      <c r="EB25" s="82">
        <f t="shared" ref="EB25" si="1114">IFERROR(IF(EA25&gt;0,ROUND(DY25*EA25,0),0),0)</f>
        <v>0</v>
      </c>
      <c r="EC25" s="85">
        <f t="shared" ref="EC25" si="1115">IFERROR(IF(EB25&gt;0,ROUND(DZ25*EB25,0),0),0)</f>
        <v>0</v>
      </c>
      <c r="ED25" s="83">
        <f t="shared" ref="ED25" si="1116">IFERROR(IF(EC25&gt;0,ROUND(EA25*EC25,0),0),0)</f>
        <v>0</v>
      </c>
      <c r="EE25" s="84">
        <f t="shared" ref="EE25" si="1117">IFERROR(IF(ED25&gt;0,ROUND(EB25*ED25,0),0),0)</f>
        <v>0</v>
      </c>
      <c r="EF25" s="85">
        <f t="shared" ref="EF25" si="1118">IFERROR(IF(EE25&gt;0,ROUND(EC25*EE25,0),0),0)</f>
        <v>0</v>
      </c>
      <c r="EG25" s="86">
        <f t="shared" ref="EG25" si="1119">IFERROR(IF(EF25&gt;0,ROUND(ED25*EF25,0),0),0)</f>
        <v>0</v>
      </c>
      <c r="EH25" s="917"/>
      <c r="EI25" s="85">
        <f t="shared" ref="EI25" si="1120">IFERROR(IF(EH25&gt;0,ROUND(EF25*EH25,0),0),0)</f>
        <v>0</v>
      </c>
      <c r="EJ25" s="82">
        <f t="shared" ref="EJ25" si="1121">IFERROR(IF(EI25&gt;0,ROUND(EG25*EI25,0),0),0)</f>
        <v>0</v>
      </c>
      <c r="EK25" s="85">
        <f t="shared" ref="EK25" si="1122">IFERROR(IF(EJ25&gt;0,ROUND(EH25*EJ25,0),0),0)</f>
        <v>0</v>
      </c>
      <c r="EL25" s="83">
        <f t="shared" ref="EL25" si="1123">IFERROR(IF(EK25&gt;0,ROUND(EI25*EK25,0),0),0)</f>
        <v>0</v>
      </c>
      <c r="EM25" s="84">
        <f t="shared" ref="EM25" si="1124">IFERROR(IF(EL25&gt;0,ROUND(EJ25*EL25,0),0),0)</f>
        <v>0</v>
      </c>
      <c r="EN25" s="85">
        <f t="shared" ref="EN25" si="1125">IFERROR(IF(EM25&gt;0,ROUND(EK25*EM25,0),0),0)</f>
        <v>0</v>
      </c>
      <c r="EO25" s="86">
        <f t="shared" ref="EO25" si="1126">IFERROR(IF(EN25&gt;0,ROUND(EL25*EN25,0),0),0)</f>
        <v>0</v>
      </c>
      <c r="EP25" s="917"/>
      <c r="EQ25" s="85">
        <f t="shared" ref="EQ25" si="1127">IFERROR(IF(EP25&gt;0,ROUND(EN25*EP25,0),0),0)</f>
        <v>0</v>
      </c>
      <c r="ER25" s="81">
        <f t="shared" ref="ER25" si="1128">IFERROR(IF(EQ25&gt;0,ROUND(EO25*EQ25,0),0),0)</f>
        <v>0</v>
      </c>
      <c r="ES25" s="85">
        <f t="shared" ref="ES25" si="1129">IFERROR(IF(ER25&gt;0,ROUND(EP25*ER25,0),0),0)</f>
        <v>0</v>
      </c>
      <c r="ET25" s="85">
        <f t="shared" ref="ET25" si="1130">IFERROR(IF(ES25&gt;0,ROUND(EQ25*ES25,0),0),0)</f>
        <v>0</v>
      </c>
      <c r="EU25" s="84">
        <f t="shared" ref="EU25" si="1131">IFERROR(IF(ET25&gt;0,ROUND(ER25*ET25,0),0),0)</f>
        <v>0</v>
      </c>
      <c r="EV25" s="85">
        <f t="shared" ref="EV25" si="1132">IFERROR(IF(EU25&gt;0,ROUND(ES25*EU25,0),0),0)</f>
        <v>0</v>
      </c>
      <c r="EW25" s="86">
        <f t="shared" ref="EW25" si="1133">IFERROR(IF(EV25&gt;0,ROUND(ET25*EV25,0),0),0)</f>
        <v>0</v>
      </c>
      <c r="EX25" s="917"/>
      <c r="EY25" s="86">
        <f t="shared" ref="EY25" si="1134">IFERROR(IF(EX25&gt;0,ROUND(EV25*EX25,0),0),0)</f>
        <v>0</v>
      </c>
      <c r="EZ25" s="83">
        <f t="shared" ref="EZ25" si="1135">IFERROR(IF(EY25&gt;0,ROUND(EW25*EY25,0),0),0)</f>
        <v>0</v>
      </c>
      <c r="FA25" s="85">
        <f t="shared" ref="FA25" si="1136">IFERROR(IF(EZ25&gt;0,ROUND(EX25*EZ25,0),0),0)</f>
        <v>0</v>
      </c>
      <c r="FB25" s="85">
        <f t="shared" ref="FB25" si="1137">IFERROR(IF(FA25&gt;0,ROUND(EY25*FA25,0),0),0)</f>
        <v>0</v>
      </c>
      <c r="FC25" s="84">
        <f t="shared" ref="FC25" si="1138">IFERROR(IF(FB25&gt;0,ROUND(EZ25*FB25,0),0),0)</f>
        <v>0</v>
      </c>
      <c r="FD25" s="85">
        <f t="shared" ref="FD25" si="1139">IFERROR(IF(FC25&gt;0,ROUND(FA25*FC25,0),0),0)</f>
        <v>0</v>
      </c>
      <c r="FE25" s="86">
        <f t="shared" ref="FE25" si="1140">IFERROR(IF(FD25&gt;0,ROUND(FB25*FD25,0),0),0)</f>
        <v>0</v>
      </c>
      <c r="FF25" s="917"/>
      <c r="FG25" s="85">
        <f t="shared" ref="FG25" si="1141">IFERROR(IF(FF25&gt;0,ROUND(FD25*FF25,0),0),0)</f>
        <v>0</v>
      </c>
      <c r="FH25" s="81">
        <f t="shared" ref="FH25" si="1142">IFERROR(IF(FG25&gt;0,ROUND(FE25*FG25,0),0),0)</f>
        <v>0</v>
      </c>
      <c r="FI25" s="85">
        <f t="shared" ref="FI25" si="1143">IFERROR(IF(FH25&gt;0,ROUND(FF25*FH25,0),0),0)</f>
        <v>0</v>
      </c>
      <c r="FJ25" s="85">
        <f t="shared" ref="FJ25" si="1144">IFERROR(IF(FI25&gt;0,ROUND(FG25*FI25,0),0),0)</f>
        <v>0</v>
      </c>
      <c r="FK25" s="84">
        <f t="shared" ref="FK25" si="1145">IFERROR(IF(FJ25&gt;0,ROUND(FH25*FJ25,0),0),0)</f>
        <v>0</v>
      </c>
      <c r="FL25" s="85">
        <f t="shared" ref="FL25" si="1146">IFERROR(IF(FK25&gt;0,ROUND(FI25*FK25,0),0),0)</f>
        <v>0</v>
      </c>
      <c r="FM25" s="86">
        <f t="shared" ref="FM25" si="1147">IFERROR(IF(FL25&gt;0,ROUND(FJ25*FL25,0),0),0)</f>
        <v>0</v>
      </c>
      <c r="FN25" s="917"/>
      <c r="FO25" s="86">
        <f t="shared" ref="FO25" si="1148">IFERROR(IF(FN25&gt;0,ROUND(FL25*FN25,0),0),0)</f>
        <v>0</v>
      </c>
      <c r="FP25" s="83">
        <f t="shared" ref="FP25" si="1149">IFERROR(IF(FO25&gt;0,ROUND(FM25*FO25,0),0),0)</f>
        <v>0</v>
      </c>
      <c r="FQ25" s="85">
        <f t="shared" ref="FQ25" si="1150">IFERROR(IF(FP25&gt;0,ROUND(FN25*FP25,0),0),0)</f>
        <v>0</v>
      </c>
      <c r="FR25" s="85">
        <f t="shared" ref="FR25" si="1151">IFERROR(IF(FQ25&gt;0,ROUND(FO25*FQ25,0),0),0)</f>
        <v>0</v>
      </c>
      <c r="FS25" s="84">
        <f t="shared" ref="FS25" si="1152">IFERROR(IF(FR25&gt;0,ROUND(FP25*FR25,0),0),0)</f>
        <v>0</v>
      </c>
      <c r="FT25" s="85">
        <f t="shared" ref="FT25" si="1153">IFERROR(IF(FS25&gt;0,ROUND(FQ25*FS25,0),0),0)</f>
        <v>0</v>
      </c>
      <c r="FU25" s="86">
        <f t="shared" ref="FU25" si="1154">IFERROR(IF(FT25&gt;0,ROUND(FR25*FT25,0),0),0)</f>
        <v>0</v>
      </c>
      <c r="FV25" s="917"/>
      <c r="FW25" s="87">
        <f t="shared" ref="FW25" si="1155">IFERROR(IF(FV25&gt;0,ROUND(FT25*FV25,0),0),0)</f>
        <v>0</v>
      </c>
      <c r="FX25" s="84">
        <f t="shared" ref="FX25" si="1156">IFERROR(IF(FW25&gt;0,ROUND(FU25*FW25,0),0),0)</f>
        <v>0</v>
      </c>
      <c r="FY25" s="84">
        <f t="shared" ref="FY25" si="1157">IFERROR(IF(FX25&gt;0,ROUND(FV25*FX25,0),0),0)</f>
        <v>0</v>
      </c>
      <c r="FZ25" s="84">
        <f t="shared" ref="FZ25" si="1158">IFERROR(IF(FY25&gt;0,ROUND(FW25*FY25,0),0),0)</f>
        <v>0</v>
      </c>
      <c r="GA25" s="84">
        <f t="shared" ref="GA25" si="1159">IFERROR(IF(FZ25&gt;0,ROUND(FX25*FZ25,0),0),0)</f>
        <v>0</v>
      </c>
      <c r="GB25" s="88">
        <f t="shared" ref="GB25" si="1160">IFERROR(IF(GA25&gt;0,ROUND(FY25*GA25,0),0),0)</f>
        <v>0</v>
      </c>
      <c r="GC25" s="917"/>
      <c r="GD25" s="85">
        <f t="shared" ref="GD25" si="1161">IFERROR(IF(GC25&gt;0,ROUND(GA25*GC25,0),0),0)</f>
        <v>0</v>
      </c>
      <c r="GE25" s="85">
        <f t="shared" ref="GE25" si="1162">IFERROR(IF(GD25&gt;0,ROUND(GB25*GD25,0),0),0)</f>
        <v>0</v>
      </c>
      <c r="GF25" s="89">
        <f t="shared" ref="GF25" si="1163">IFERROR(IF(GE25&gt;0,ROUND(GC25*GE25,0),0),0)</f>
        <v>0</v>
      </c>
      <c r="GG25" s="85">
        <f t="shared" ref="GG25" si="1164">IFERROR(IF(GF25&gt;0,ROUND(GD25*GF25,0),0),0)</f>
        <v>0</v>
      </c>
      <c r="GH25" s="84">
        <f t="shared" si="140"/>
        <v>0</v>
      </c>
      <c r="GI25" s="84">
        <f t="shared" ref="GI25" si="1165">IFERROR(IF(GH25&gt;0,ROUND(GF25*GH25,0),0),0)</f>
        <v>0</v>
      </c>
      <c r="GJ25" s="85">
        <f t="shared" ref="GJ25" si="1166">IFERROR(IF(GI25&gt;0,ROUND(GG25*GI25,0),0),0)</f>
        <v>0</v>
      </c>
      <c r="GK25" s="86">
        <f t="shared" ref="GK25" si="1167">IFERROR(IF(GJ25&gt;0,ROUND(GH25*GJ25,0),0),0)</f>
        <v>0</v>
      </c>
      <c r="GL25" s="917"/>
      <c r="GM25" s="86">
        <f t="shared" ref="GM25" si="1168">IFERROR(IF(GL25&gt;0,ROUND(GJ25*GL25,0),0),0)</f>
        <v>0</v>
      </c>
      <c r="GN25" s="89">
        <f t="shared" ref="GN25" si="1169">IFERROR(IF(GM25&gt;0,ROUND(GK25*GM25,0),0),0)</f>
        <v>0</v>
      </c>
      <c r="GO25" s="85">
        <f t="shared" ref="GO25" si="1170">IFERROR(IF(GN25&gt;0,ROUND(GL25*GN25,0),0),0)</f>
        <v>0</v>
      </c>
      <c r="GP25" s="84">
        <f t="shared" ref="GP25" si="1171">IFERROR(IF(GO25&gt;0,ROUND(GM25*GO25,0),0),0)</f>
        <v>0</v>
      </c>
      <c r="GQ25" s="84">
        <f t="shared" ref="GQ25" si="1172">IFERROR(IF(GP25&gt;0,ROUND(GN25*GP25,0),0),0)</f>
        <v>0</v>
      </c>
      <c r="GR25" s="85">
        <f t="shared" ref="GR25" si="1173">IFERROR(IF(GQ25&gt;0,ROUND(GO25*GQ25,0),0),0)</f>
        <v>0</v>
      </c>
      <c r="GS25" s="86">
        <f t="shared" ref="GS25" si="1174">IFERROR(IF(GR25&gt;0,ROUND(GP25*GR25,0),0),0)</f>
        <v>0</v>
      </c>
      <c r="GT25" s="917"/>
      <c r="GU25" s="86">
        <f t="shared" ref="GU25" si="1175">IFERROR(IF(GT25&gt;0,ROUND(GR25*GT25,0),0),0)</f>
        <v>0</v>
      </c>
      <c r="GV25" s="89">
        <f t="shared" ref="GV25" si="1176">IFERROR(IF(GU25&gt;0,ROUND(GS25*GU25,0),0),0)</f>
        <v>0</v>
      </c>
      <c r="GW25" s="85">
        <f t="shared" ref="GW25" si="1177">IFERROR(IF(GV25&gt;0,ROUND(GT25*GV25,0),0),0)</f>
        <v>0</v>
      </c>
      <c r="GX25" s="84">
        <f t="shared" ref="GX25" si="1178">IFERROR(IF(GW25&gt;0,ROUND(GU25*GW25,0),0),0)</f>
        <v>0</v>
      </c>
      <c r="GY25" s="84">
        <f t="shared" ref="GY25" si="1179">IFERROR(IF(GX25&gt;0,ROUND(GV25*GX25,0),0),0)</f>
        <v>0</v>
      </c>
      <c r="GZ25" s="85">
        <f t="shared" ref="GZ25" si="1180">IFERROR(IF(GY25&gt;0,ROUND(GW25*GY25,0),0),0)</f>
        <v>0</v>
      </c>
      <c r="HA25" s="86">
        <f t="shared" ref="HA25" si="1181">IFERROR(IF(GZ25&gt;0,ROUND(GX25*GZ25,0),0),0)</f>
        <v>0</v>
      </c>
      <c r="HB25" s="917"/>
      <c r="HC25" s="86">
        <f t="shared" ref="HC25" si="1182">IFERROR(IF(HB25&gt;0,ROUND(GZ25*HB25,0),0),0)</f>
        <v>0</v>
      </c>
      <c r="HD25" s="417">
        <f t="shared" ref="HD25" si="1183">IFERROR(IF(HC25&gt;0,ROUND(HA25*HC25,0),0),0)</f>
        <v>0</v>
      </c>
      <c r="HE25" s="85">
        <f t="shared" ref="HE25" si="1184">IFERROR(IF(HD25&gt;0,ROUND(HB25*HD25,0),0),0)</f>
        <v>0</v>
      </c>
      <c r="HF25" s="85">
        <f t="shared" ref="HF25" si="1185">IFERROR(IF(HE25&gt;0,ROUND(HC25*HE25,0),0),0)</f>
        <v>0</v>
      </c>
      <c r="HG25" s="90">
        <f t="shared" ref="HG25" si="1186">IFERROR(IF(HF25&gt;0,ROUND(HD25*HF25,0),0),0)</f>
        <v>0</v>
      </c>
      <c r="HH25" s="85">
        <f t="shared" ref="HH25" si="1187">IFERROR(IF(HG25&gt;0,ROUND(HE25*HG25,0),0),0)</f>
        <v>0</v>
      </c>
      <c r="HI25" s="86">
        <f t="shared" ref="HI25" si="1188">IFERROR(IF(HH25&gt;0,ROUND(HF25*HH25,0),0),0)</f>
        <v>0</v>
      </c>
      <c r="HJ25" s="917"/>
      <c r="HK25" s="86">
        <f t="shared" ref="HK25" si="1189">IFERROR(IF(HJ25&gt;0,ROUND(HH25*HJ25,0),0),0)</f>
        <v>0</v>
      </c>
      <c r="HL25" s="89">
        <f t="shared" ref="HL25" si="1190">IFERROR(IF(HK25&gt;0,ROUND(HI25*HK25,0),0),0)</f>
        <v>0</v>
      </c>
      <c r="HM25" s="85">
        <f t="shared" ref="HM25" si="1191">IFERROR(IF(HL25&gt;0,ROUND(HJ25*HL25,0),0),0)</f>
        <v>0</v>
      </c>
      <c r="HN25" s="85">
        <f t="shared" ref="HN25" si="1192">IFERROR(IF(HM25&gt;0,ROUND(HK25*HM25,0),0),0)</f>
        <v>0</v>
      </c>
      <c r="HO25" s="84">
        <f t="shared" ref="HO25" si="1193">IFERROR(IF(HN25&gt;0,ROUND(HL25*HN25,0),0),0)</f>
        <v>0</v>
      </c>
      <c r="HP25" s="85">
        <f t="shared" ref="HP25" si="1194">IFERROR(IF(HO25&gt;0,ROUND(HM25*HO25,0),0),0)</f>
        <v>0</v>
      </c>
      <c r="HQ25" s="86">
        <f t="shared" ref="HQ25" si="1195">IFERROR(IF(HP25&gt;0,ROUND(HN25*HP25,0),0),0)</f>
        <v>0</v>
      </c>
      <c r="HR25" s="917"/>
      <c r="HS25" s="86">
        <f t="shared" ref="HS25" si="1196">IFERROR(IF(HR25&gt;0,ROUND(HP25*HR25,0),0),0)</f>
        <v>0</v>
      </c>
      <c r="HT25" s="418">
        <f t="shared" ref="HT25" si="1197">IFERROR(IF(HS25&gt;0,ROUND(HQ25*HS25,0),0),0)</f>
        <v>0</v>
      </c>
      <c r="HU25" s="85">
        <f t="shared" ref="HU25" si="1198">IFERROR(IF(HT25&gt;0,ROUND(HR25*HT25,0),0),0)</f>
        <v>0</v>
      </c>
      <c r="HV25" s="85">
        <f t="shared" ref="HV25" si="1199">IFERROR(IF(HU25&gt;0,ROUND(HS25*HU25,0),0),0)</f>
        <v>0</v>
      </c>
      <c r="HW25" s="84">
        <f t="shared" ref="HW25" si="1200">IFERROR(IF(HV25&gt;0,ROUND(HT25*HV25,0),0),0)</f>
        <v>0</v>
      </c>
      <c r="HX25" s="85">
        <f t="shared" ref="HX25" si="1201">IFERROR(IF(HW25&gt;0,ROUND(HU25*HW25,0),0),0)</f>
        <v>0</v>
      </c>
      <c r="HY25" s="86">
        <f t="shared" ref="HY25" si="1202">IFERROR(IF(HX25&gt;0,ROUND(HV25*HX25,0),0),0)</f>
        <v>0</v>
      </c>
      <c r="HZ25" s="917"/>
      <c r="IA25" s="86">
        <f t="shared" ref="IA25" si="1203">IFERROR(IF(HZ25&gt;0,ROUND(HX25*HZ25,0),0),0)</f>
        <v>0</v>
      </c>
      <c r="IB25" s="89">
        <f t="shared" ref="IB25" si="1204">IFERROR(IF(IA25&gt;0,ROUND(HY25*IA25,0),0),0)</f>
        <v>0</v>
      </c>
      <c r="IC25" s="85">
        <f t="shared" ref="IC25" si="1205">IFERROR(IF(IB25&gt;0,ROUND(HZ25*IB25,0),0),0)</f>
        <v>0</v>
      </c>
      <c r="ID25" s="85">
        <f t="shared" ref="ID25" si="1206">IFERROR(IF(IC25&gt;0,ROUND(IA25*IC25,0),0),0)</f>
        <v>0</v>
      </c>
      <c r="IE25" s="84">
        <f t="shared" ref="IE25" si="1207">IFERROR(IF(ID25&gt;0,ROUND(IB25*ID25,0),0),0)</f>
        <v>0</v>
      </c>
      <c r="IF25" s="85">
        <f t="shared" ref="IF25" si="1208">IFERROR(IF(IE25&gt;0,ROUND(IC25*IE25,0),0),0)</f>
        <v>0</v>
      </c>
      <c r="IG25" s="86">
        <f t="shared" ref="IG25" si="1209">IFERROR(IF(IF25&gt;0,ROUND(ID25*IF25,0),0),0)</f>
        <v>0</v>
      </c>
      <c r="IH25" s="917"/>
      <c r="II25" s="87">
        <f t="shared" ref="II25" si="1210">IFERROR(IF(IH25&gt;0,ROUND(IF25*IH25,0),0),0)</f>
        <v>0</v>
      </c>
      <c r="IJ25" s="85">
        <f t="shared" ref="IJ25" si="1211">IFERROR(IF(II25&gt;0,ROUND(IG25*II25,0),0),0)</f>
        <v>0</v>
      </c>
      <c r="IK25" s="85">
        <f t="shared" ref="IK25" si="1212">IFERROR(IF(IJ25&gt;0,ROUND(IH25*IJ25,0),0),0)</f>
        <v>0</v>
      </c>
      <c r="IL25" s="84">
        <f t="shared" ref="IL25" si="1213">IFERROR(IF(IK25&gt;0,ROUND(II25*IK25,0),0),0)</f>
        <v>0</v>
      </c>
      <c r="IM25" s="85">
        <f t="shared" ref="IM25" si="1214">IFERROR(IF(IL25&gt;0,ROUND(IJ25*IL25,0),0),0)</f>
        <v>0</v>
      </c>
      <c r="IN25" s="86">
        <f t="shared" ref="IN25" si="1215">IFERROR(IF(IM25&gt;0,ROUND(IK25*IM25,0),0),0)</f>
        <v>0</v>
      </c>
      <c r="IO25" s="917"/>
      <c r="IP25" s="91">
        <f t="shared" ref="IP25" si="1216">IFERROR(IF(IO25&gt;0,ROUND(IM25*IO25,0),0),0)</f>
        <v>0</v>
      </c>
      <c r="IQ25" s="86">
        <f t="shared" ref="IQ25" si="1217">IFERROR(IF(IP25&gt;0,ROUND(IN25*IP25,0),0),0)</f>
        <v>0</v>
      </c>
      <c r="IR25" s="86">
        <f t="shared" ref="IR25" si="1218">IFERROR(IF(IQ25&gt;0,ROUND(IO25*IQ25,0),0),0)</f>
        <v>0</v>
      </c>
      <c r="IS25" s="85">
        <f t="shared" ref="IS25" si="1219">IFERROR(IF(IR25&gt;0,ROUND(IP25*IR25,0),0),0)</f>
        <v>0</v>
      </c>
      <c r="IT25" s="84">
        <f t="shared" ref="IT25" si="1220">IFERROR(IF(IS25&gt;0,ROUND(IQ25*IS25,0),0),0)</f>
        <v>0</v>
      </c>
      <c r="IU25" s="88">
        <f t="shared" ref="IU25" si="1221">IFERROR(IF(IT25&gt;0,ROUND(IR25*IT25,0),0),0)</f>
        <v>0</v>
      </c>
      <c r="IV25" s="87">
        <f t="shared" ref="IV25" si="1222">IFERROR(IF(IU25&gt;0,ROUND(IS25*IU25,0),0),0)</f>
        <v>0</v>
      </c>
      <c r="IW25" s="84">
        <f t="shared" ref="IW25" si="1223">IFERROR(IF(IV25&gt;0,ROUND(IT25*IV25,0),0),0)</f>
        <v>0</v>
      </c>
      <c r="IX25" s="85">
        <f t="shared" ref="IX25" si="1224">IFERROR(IF(IW25&gt;0,ROUND(IU25*IW25,0),0),0)</f>
        <v>0</v>
      </c>
      <c r="IY25" s="85">
        <f t="shared" si="174"/>
        <v>0</v>
      </c>
      <c r="IZ25" s="84">
        <f t="shared" ref="IZ25" si="1225">IFERROR(IF(IY25&gt;0,ROUND(IW25*IY25,0),0),0)</f>
        <v>0</v>
      </c>
      <c r="JA25" s="85">
        <f t="shared" ref="JA25" si="1226">IFERROR(IF(IZ25&gt;0,ROUND(IX25*IZ25,0),0),0)</f>
        <v>0</v>
      </c>
      <c r="JB25" s="92">
        <f t="shared" ref="JB25" si="1227">IFERROR(IF(JA25&gt;0,ROUND(IY25*JA25,0),0),0)</f>
        <v>0</v>
      </c>
      <c r="JC25" s="91">
        <f t="shared" ref="JC25" si="1228">IFERROR(IF(JB25&gt;0,ROUND(IZ25*JB25,0),0),0)</f>
        <v>0</v>
      </c>
      <c r="JD25" s="85">
        <f t="shared" ref="JD25" si="1229">IFERROR(IF(JC25&gt;0,ROUND(JA25*JC25,0),0),0)</f>
        <v>0</v>
      </c>
      <c r="JE25" s="85">
        <f t="shared" ref="JE25" si="1230">IFERROR(IF(JD25&gt;0,ROUND(JB25*JD25,0),0),0)</f>
        <v>0</v>
      </c>
      <c r="JF25" s="93">
        <f t="shared" ref="JF25" si="1231">IFERROR(IF(JE25&gt;0,ROUND(JC25*JE25,0),0),0)</f>
        <v>0</v>
      </c>
      <c r="JG25" s="834"/>
      <c r="JH25" s="835"/>
      <c r="JI25" s="836"/>
      <c r="JJ25" s="834"/>
      <c r="JK25" s="835"/>
      <c r="JL25" s="836"/>
      <c r="JM25" s="834"/>
      <c r="JN25" s="835"/>
      <c r="JO25" s="836"/>
      <c r="JP25" s="834"/>
      <c r="JQ25" s="835"/>
      <c r="JR25" s="836"/>
      <c r="JS25" s="837"/>
      <c r="JT25" s="835"/>
      <c r="JU25" s="836"/>
      <c r="JV25" s="834"/>
      <c r="JW25" s="835"/>
      <c r="JX25" s="836"/>
      <c r="JY25" s="834"/>
      <c r="JZ25" s="835"/>
      <c r="KA25" s="836"/>
      <c r="KB25" s="834"/>
      <c r="KC25" s="835"/>
      <c r="KD25" s="836"/>
      <c r="KE25" s="834"/>
      <c r="KF25" s="835"/>
      <c r="KG25" s="836"/>
      <c r="KH25" s="837"/>
      <c r="KI25" s="835"/>
      <c r="KJ25" s="836"/>
      <c r="KK25" s="837"/>
      <c r="KL25" s="835"/>
      <c r="KM25" s="836"/>
      <c r="KN25" s="834"/>
      <c r="KO25" s="835"/>
      <c r="KP25" s="836"/>
      <c r="KQ25" s="838"/>
      <c r="KR25" s="839"/>
      <c r="KS25" s="836"/>
      <c r="KT25" s="834"/>
      <c r="KU25" s="835"/>
      <c r="KV25" s="836"/>
      <c r="KW25" s="834"/>
      <c r="KX25" s="835"/>
      <c r="KY25" s="836"/>
      <c r="KZ25" s="838"/>
      <c r="LA25" s="835"/>
      <c r="LB25" s="836"/>
      <c r="LC25" s="834"/>
      <c r="LD25" s="835"/>
      <c r="LE25" s="836"/>
      <c r="LF25" s="838"/>
      <c r="LG25" s="835"/>
      <c r="LH25" s="836"/>
      <c r="LI25" s="837"/>
      <c r="LJ25" s="835"/>
      <c r="LK25" s="836"/>
      <c r="LL25" s="834"/>
      <c r="LM25" s="835"/>
      <c r="LN25" s="840"/>
      <c r="LO25" s="841"/>
      <c r="LP25" s="180"/>
      <c r="LQ25" s="182"/>
      <c r="LR25" s="419"/>
      <c r="LS25" s="411"/>
      <c r="LT25" s="412"/>
      <c r="LU25" s="412"/>
      <c r="LV25" s="413"/>
      <c r="LW25" s="411"/>
      <c r="LX25" s="412"/>
      <c r="LY25" s="412"/>
      <c r="LZ25" s="412"/>
      <c r="MA25" s="412"/>
      <c r="MB25" s="414"/>
      <c r="MC25" s="411"/>
      <c r="MD25" s="414"/>
      <c r="ME25" s="415"/>
      <c r="MF25" s="415"/>
      <c r="MG25" s="415"/>
      <c r="MH25" s="415"/>
      <c r="MI25" s="415"/>
      <c r="MJ25" s="415"/>
      <c r="MK25" s="415"/>
      <c r="ML25" s="415"/>
      <c r="MM25" s="416"/>
      <c r="MN25" s="416"/>
      <c r="MO25" s="416"/>
    </row>
    <row r="26" spans="1:353" ht="18.75" customHeight="1">
      <c r="A26" s="515" t="str">
        <f t="shared" si="46"/>
        <v>令和７年度</v>
      </c>
      <c r="B26" s="519" t="str">
        <f t="shared" si="47"/>
        <v>2次</v>
      </c>
      <c r="C26" s="515" t="str">
        <f t="shared" si="48"/>
        <v>群馬県</v>
      </c>
      <c r="D26" s="66">
        <f t="shared" si="9"/>
        <v>6</v>
      </c>
      <c r="E26" s="67" t="s">
        <v>4</v>
      </c>
      <c r="F26" s="526">
        <f t="shared" ref="F26" si="1232">IF(F27=" ","",F27)</f>
        <v>0</v>
      </c>
      <c r="G26" s="529"/>
      <c r="H26" s="530"/>
      <c r="I26" s="532"/>
      <c r="J26" s="532"/>
      <c r="K26" s="533"/>
      <c r="L26" s="534"/>
      <c r="M26" s="535"/>
      <c r="N26" s="534"/>
      <c r="O26" s="536"/>
      <c r="P26" s="537"/>
      <c r="Q26" s="541"/>
      <c r="R26" s="542"/>
      <c r="S26" s="543" t="str">
        <f t="shared" ref="S26:S35" si="1233">IF((W26+AV26)&gt;0,ROUNDDOWN((W26+AV26)/(Z26+AY26),4)*1000," ")</f>
        <v xml:space="preserve"> </v>
      </c>
      <c r="T26" s="439" t="str">
        <f>IFERROR(IF(P26="","",VLOOKUP(P26,'リスト　修正しない事'!$W$3:$X$40,2,0)),0)</f>
        <v/>
      </c>
      <c r="U26" s="544" t="s">
        <v>353</v>
      </c>
      <c r="V26" s="545" t="s">
        <v>335</v>
      </c>
      <c r="W26" s="546"/>
      <c r="X26" s="69" t="str">
        <f>IFERROR(IF(P26="","",VLOOKUP(P26,'リスト　修正しない事'!$AD$2:$AE$40,2,0)),0)</f>
        <v/>
      </c>
      <c r="Y26" s="70">
        <f t="shared" si="51"/>
        <v>0</v>
      </c>
      <c r="Z26" s="547"/>
      <c r="AA26" s="69">
        <f t="shared" si="52"/>
        <v>0</v>
      </c>
      <c r="AB26" s="69">
        <f t="shared" si="53"/>
        <v>0</v>
      </c>
      <c r="AC26" s="71">
        <f t="shared" si="54"/>
        <v>0</v>
      </c>
      <c r="AD26" s="72">
        <f t="shared" si="55"/>
        <v>0</v>
      </c>
      <c r="AE26" s="68"/>
      <c r="AF26" s="546"/>
      <c r="AG26" s="70">
        <f t="shared" si="56"/>
        <v>0</v>
      </c>
      <c r="AH26" s="547"/>
      <c r="AI26" s="547"/>
      <c r="AJ26" s="69">
        <f t="shared" si="57"/>
        <v>0</v>
      </c>
      <c r="AK26" s="548"/>
      <c r="AL26" s="549">
        <f t="shared" ref="AL26:AL35" si="1234">IF($V26="次 年 度",AI26,0)</f>
        <v>0</v>
      </c>
      <c r="AM26" s="68"/>
      <c r="AN26" s="73">
        <f t="shared" ref="AN26:AN35" si="1235">+W26+AF26</f>
        <v>0</v>
      </c>
      <c r="AO26" s="70">
        <f t="shared" si="60"/>
        <v>0</v>
      </c>
      <c r="AP26" s="69">
        <f t="shared" ref="AP26:AP35" si="1236">+Z26+AH26</f>
        <v>0</v>
      </c>
      <c r="AQ26" s="69">
        <f t="shared" ref="AQ26:AQ35" si="1237">+AA26+AI26</f>
        <v>0</v>
      </c>
      <c r="AR26" s="69">
        <f t="shared" ref="AR26:AR35" si="1238">AB26+AJ26</f>
        <v>0</v>
      </c>
      <c r="AS26" s="71">
        <f t="shared" ref="AS26:AS35" si="1239">+AC26+AK26</f>
        <v>0</v>
      </c>
      <c r="AT26" s="72">
        <f t="shared" ref="AT26:AT35" si="1240">+AL26+AD26</f>
        <v>0</v>
      </c>
      <c r="AU26" s="68"/>
      <c r="AV26" s="546"/>
      <c r="AW26" s="69" t="str">
        <f>IFERROR(IF(P26="","",VLOOKUP(P26,'リスト　修正しない事'!$AG$3:$AH$40,2,0)),0)</f>
        <v/>
      </c>
      <c r="AX26" s="70">
        <f t="shared" si="66"/>
        <v>0</v>
      </c>
      <c r="AY26" s="547"/>
      <c r="AZ26" s="69">
        <f t="shared" si="67"/>
        <v>0</v>
      </c>
      <c r="BA26" s="69">
        <f t="shared" si="68"/>
        <v>0</v>
      </c>
      <c r="BB26" s="71">
        <f t="shared" si="69"/>
        <v>0</v>
      </c>
      <c r="BC26" s="72">
        <f t="shared" si="70"/>
        <v>0</v>
      </c>
      <c r="BD26" s="68"/>
      <c r="BE26" s="546"/>
      <c r="BF26" s="70">
        <f t="shared" si="71"/>
        <v>0</v>
      </c>
      <c r="BG26" s="547"/>
      <c r="BH26" s="547"/>
      <c r="BI26" s="69">
        <f t="shared" si="72"/>
        <v>0</v>
      </c>
      <c r="BJ26" s="548"/>
      <c r="BK26" s="549"/>
      <c r="BL26" s="68"/>
      <c r="BM26" s="73">
        <f t="shared" ref="BM26:BM35" si="1241">+AV26+BE26</f>
        <v>0</v>
      </c>
      <c r="BN26" s="70">
        <f t="shared" ref="BN26" si="1242">IF(BO26&gt;0,1,0)</f>
        <v>0</v>
      </c>
      <c r="BO26" s="69">
        <f t="shared" ref="BO26:BO35" si="1243">+AY26+BG26</f>
        <v>0</v>
      </c>
      <c r="BP26" s="69">
        <f t="shared" ref="BP26:BP35" si="1244">+AZ26+BH26</f>
        <v>0</v>
      </c>
      <c r="BQ26" s="69">
        <f t="shared" ref="BQ26:BQ35" si="1245">BA26+BI26</f>
        <v>0</v>
      </c>
      <c r="BR26" s="71">
        <f t="shared" ref="BR26:BR35" si="1246">+BB26+BJ26</f>
        <v>0</v>
      </c>
      <c r="BS26" s="72">
        <f t="shared" ref="BS26:BS35" si="1247">+BK26+BC26</f>
        <v>0</v>
      </c>
      <c r="BT26" s="68"/>
      <c r="BU26" s="546"/>
      <c r="BV26" s="70">
        <f t="shared" si="80"/>
        <v>0</v>
      </c>
      <c r="BW26" s="547"/>
      <c r="BX26" s="547"/>
      <c r="BY26" s="69">
        <f t="shared" ref="BY26" si="1248">BZ26+CA26</f>
        <v>0</v>
      </c>
      <c r="BZ26" s="548"/>
      <c r="CA26" s="549">
        <f t="shared" ref="CA26:CA35" si="1249">IF($V26="次 年 度",BX26,0)</f>
        <v>0</v>
      </c>
      <c r="CB26" s="68"/>
      <c r="CC26" s="73">
        <f t="shared" ref="CC26:CC35" si="1250">SUM(AN26,BM26,BU26)</f>
        <v>0</v>
      </c>
      <c r="CD26" s="70">
        <f t="shared" ref="CD26:CD35" si="1251">SUM(AO26,BN26,BV26)</f>
        <v>0</v>
      </c>
      <c r="CE26" s="69">
        <f t="shared" ref="CE26:CE35" si="1252">SUM(AP26,BO26,BW26)</f>
        <v>0</v>
      </c>
      <c r="CF26" s="69">
        <f t="shared" ref="CF26:CF35" si="1253">SUM(AQ26,BP26,BX26)</f>
        <v>0</v>
      </c>
      <c r="CG26" s="69">
        <f t="shared" ref="CG26:CG35" si="1254">SUM(AR26,BQ26,BY26)</f>
        <v>0</v>
      </c>
      <c r="CH26" s="71">
        <f t="shared" ref="CH26:CH35" si="1255">SUM(AS26,BR26,BZ26)</f>
        <v>0</v>
      </c>
      <c r="CI26" s="72">
        <f t="shared" ref="CI26:CI35" si="1256">SUM(AT26,BS26,CA26)</f>
        <v>0</v>
      </c>
      <c r="CJ26" s="68"/>
      <c r="CK26" s="546"/>
      <c r="CL26" s="69" t="str">
        <f>IFERROR(IF(P26="","",VLOOKUP(P26,'リスト　修正しない事'!$AD$3:$AE$40,2,0)),0)</f>
        <v/>
      </c>
      <c r="CM26" s="70">
        <f t="shared" ref="CM26" si="1257">IF(CN26&gt;0,1,0)</f>
        <v>0</v>
      </c>
      <c r="CN26" s="547"/>
      <c r="CO26" s="69">
        <f t="shared" ref="CO26" si="1258">IFERROR(IF(CN26&gt;0,ROUND(CL26*CN26,0),0),0)</f>
        <v>0</v>
      </c>
      <c r="CP26" s="69">
        <f t="shared" ref="CP26" si="1259">+CQ26+CR26</f>
        <v>0</v>
      </c>
      <c r="CQ26" s="71">
        <f t="shared" ref="CQ26:CQ35" si="1260">IF($V26="初 年 度",CO26,0)</f>
        <v>0</v>
      </c>
      <c r="CR26" s="72">
        <f t="shared" ref="CR26:CR35" si="1261">IF($V26="次 年 度",CO26,0)</f>
        <v>0</v>
      </c>
      <c r="CS26" s="68"/>
      <c r="CT26" s="546"/>
      <c r="CU26" s="70">
        <f t="shared" ref="CU26" si="1262">IF(CV26&gt;0,1,0)</f>
        <v>0</v>
      </c>
      <c r="CV26" s="547"/>
      <c r="CW26" s="547"/>
      <c r="CX26" s="69">
        <f t="shared" ref="CX26" si="1263">CY26+CZ26</f>
        <v>0</v>
      </c>
      <c r="CY26" s="548"/>
      <c r="CZ26" s="549"/>
      <c r="DA26" s="68"/>
      <c r="DB26" s="73">
        <f t="shared" ref="DB26:DB35" si="1264">+CK26+CT26</f>
        <v>0</v>
      </c>
      <c r="DC26" s="70">
        <f t="shared" ref="DC26" si="1265">IF(DD26&gt;0,1,0)</f>
        <v>0</v>
      </c>
      <c r="DD26" s="69">
        <f t="shared" ref="DD26:DD35" si="1266">+CN26+CV26</f>
        <v>0</v>
      </c>
      <c r="DE26" s="69">
        <f t="shared" ref="DE26:DE35" si="1267">+CO26+CW26</f>
        <v>0</v>
      </c>
      <c r="DF26" s="69">
        <f t="shared" ref="DF26:DF35" si="1268">CP26+CX26</f>
        <v>0</v>
      </c>
      <c r="DG26" s="71">
        <f t="shared" ref="DG26:DG35" si="1269">+CQ26+CY26</f>
        <v>0</v>
      </c>
      <c r="DH26" s="72">
        <f t="shared" ref="DH26:DH35" si="1270">+CZ26+CR26</f>
        <v>0</v>
      </c>
      <c r="DI26" s="68"/>
      <c r="DJ26" s="546"/>
      <c r="DK26" s="69" t="str">
        <f>IFERROR(IF(P26="","",VLOOKUP(P26,'リスト　修正しない事'!$AG$3:$AH$40,2,0)),0)</f>
        <v/>
      </c>
      <c r="DL26" s="70">
        <f t="shared" si="104"/>
        <v>0</v>
      </c>
      <c r="DM26" s="547"/>
      <c r="DN26" s="69">
        <f t="shared" si="105"/>
        <v>0</v>
      </c>
      <c r="DO26" s="69">
        <f t="shared" si="106"/>
        <v>0</v>
      </c>
      <c r="DP26" s="71">
        <f t="shared" si="107"/>
        <v>0</v>
      </c>
      <c r="DQ26" s="72">
        <f t="shared" si="108"/>
        <v>0</v>
      </c>
      <c r="DR26" s="68"/>
      <c r="DS26" s="546"/>
      <c r="DT26" s="70">
        <f t="shared" ref="DT26" si="1271">IF(DU26&gt;0,1,0)</f>
        <v>0</v>
      </c>
      <c r="DU26" s="547"/>
      <c r="DV26" s="547"/>
      <c r="DW26" s="69">
        <f t="shared" ref="DW26" si="1272">+DX26+DY26</f>
        <v>0</v>
      </c>
      <c r="DX26" s="548"/>
      <c r="DY26" s="549"/>
      <c r="DZ26" s="68"/>
      <c r="EA26" s="73">
        <f t="shared" ref="EA26:EA35" si="1273">+DJ26+DS26</f>
        <v>0</v>
      </c>
      <c r="EB26" s="70">
        <f t="shared" ref="EB26:EB35" si="1274">+DL26+DT26</f>
        <v>0</v>
      </c>
      <c r="EC26" s="69">
        <f t="shared" ref="EC26:EC35" si="1275">+DM26+DU26</f>
        <v>0</v>
      </c>
      <c r="ED26" s="69">
        <f t="shared" ref="ED26:ED35" si="1276">+DN26+DV26</f>
        <v>0</v>
      </c>
      <c r="EE26" s="69">
        <f t="shared" ref="EE26:EE35" si="1277">+DO26+DW26</f>
        <v>0</v>
      </c>
      <c r="EF26" s="71">
        <f t="shared" ref="EF26:EF35" si="1278">+DP26+DX26</f>
        <v>0</v>
      </c>
      <c r="EG26" s="72">
        <f t="shared" ref="EG26:EG35" si="1279">+DQ26+DY26</f>
        <v>0</v>
      </c>
      <c r="EH26" s="68"/>
      <c r="EI26" s="73">
        <f t="shared" ref="EI26:EI35" si="1280">+DB26+EA26</f>
        <v>0</v>
      </c>
      <c r="EJ26" s="70">
        <f t="shared" ref="EJ26:EJ35" si="1281">+DC26+EB26</f>
        <v>0</v>
      </c>
      <c r="EK26" s="69">
        <f t="shared" ref="EK26:EK35" si="1282">+DD26+EC26</f>
        <v>0</v>
      </c>
      <c r="EL26" s="69">
        <f t="shared" ref="EL26:EL35" si="1283">+DE26+ED26</f>
        <v>0</v>
      </c>
      <c r="EM26" s="69">
        <f t="shared" ref="EM26:EM35" si="1284">+DF26+EE26</f>
        <v>0</v>
      </c>
      <c r="EN26" s="71">
        <f t="shared" ref="EN26:EN35" si="1285">+DG26+EF26</f>
        <v>0</v>
      </c>
      <c r="EO26" s="72">
        <f t="shared" ref="EO26:EO35" si="1286">+DH26+EG26</f>
        <v>0</v>
      </c>
      <c r="EP26" s="68"/>
      <c r="EQ26" s="546"/>
      <c r="ER26" s="70">
        <f t="shared" ref="ER26" si="1287">IF(ES26&gt;0,1,0)</f>
        <v>0</v>
      </c>
      <c r="ES26" s="547"/>
      <c r="ET26" s="548"/>
      <c r="EU26" s="69">
        <f t="shared" ref="EU26" si="1288">+EV26+EW26</f>
        <v>0</v>
      </c>
      <c r="EV26" s="548"/>
      <c r="EW26" s="549"/>
      <c r="EX26" s="68"/>
      <c r="EY26" s="546"/>
      <c r="EZ26" s="70">
        <f t="shared" ref="EZ26" si="1289">IF(FA26&gt;0,1,0)</f>
        <v>0</v>
      </c>
      <c r="FA26" s="547"/>
      <c r="FB26" s="548"/>
      <c r="FC26" s="69">
        <f t="shared" ref="FC26" si="1290">+FD26+FE26</f>
        <v>0</v>
      </c>
      <c r="FD26" s="548"/>
      <c r="FE26" s="549"/>
      <c r="FF26" s="68"/>
      <c r="FG26" s="546"/>
      <c r="FH26" s="70">
        <f t="shared" ref="FH26" si="1291">IF(FI26&gt;0,1,0)</f>
        <v>0</v>
      </c>
      <c r="FI26" s="547"/>
      <c r="FJ26" s="548"/>
      <c r="FK26" s="69">
        <f t="shared" ref="FK26" si="1292">+FL26+FM26</f>
        <v>0</v>
      </c>
      <c r="FL26" s="548"/>
      <c r="FM26" s="549"/>
      <c r="FN26" s="68"/>
      <c r="FO26" s="546"/>
      <c r="FP26" s="70">
        <f t="shared" ref="FP26" si="1293">IF(FQ26&gt;0,1,0)</f>
        <v>0</v>
      </c>
      <c r="FQ26" s="547"/>
      <c r="FR26" s="548"/>
      <c r="FS26" s="69">
        <f t="shared" ref="FS26" si="1294">+FT26+FU26</f>
        <v>0</v>
      </c>
      <c r="FT26" s="548"/>
      <c r="FU26" s="549"/>
      <c r="FV26" s="68"/>
      <c r="FW26" s="73">
        <f t="shared" ref="FW26:FW35" si="1295">+EQ26+EY26+FG26+FO26</f>
        <v>0</v>
      </c>
      <c r="FX26" s="69">
        <f t="shared" ref="FX26:FX35" si="1296">+ER26+EZ26+FH26+FP26</f>
        <v>0</v>
      </c>
      <c r="FY26" s="69">
        <f t="shared" ref="FY26:FY35" si="1297">+ES26+FA26+FI26+FQ26</f>
        <v>0</v>
      </c>
      <c r="FZ26" s="69">
        <f t="shared" ref="FZ26:FZ35" si="1298">+ET26+FB26+FJ26+FR26</f>
        <v>0</v>
      </c>
      <c r="GA26" s="69">
        <f t="shared" ref="GA26:GA35" si="1299">+EU26+FC26+FK26+FS26</f>
        <v>0</v>
      </c>
      <c r="GB26" s="74">
        <f t="shared" ref="GB26:GB35" si="1300">+EV26+FD26+FL26+FT26</f>
        <v>0</v>
      </c>
      <c r="GC26" s="68"/>
      <c r="GD26" s="550"/>
      <c r="GE26" s="71" t="str">
        <f>IFERROR(IF(P26="","",VLOOKUP(P26,'リスト　修正しない事'!$AJ$3:$AK$40,2,0)),0)</f>
        <v/>
      </c>
      <c r="GF26" s="75">
        <f t="shared" ref="GF26" si="1301">IF(GG26&gt;0,1,0)</f>
        <v>0</v>
      </c>
      <c r="GG26" s="547"/>
      <c r="GH26" s="69">
        <f t="shared" si="140"/>
        <v>0</v>
      </c>
      <c r="GI26" s="69">
        <f t="shared" ref="GI26" si="1302">+GJ26+GK26</f>
        <v>0</v>
      </c>
      <c r="GJ26" s="71">
        <f t="shared" ref="GJ26:GJ35" si="1303">IF($V26="初 年 度",GH26,0)</f>
        <v>0</v>
      </c>
      <c r="GK26" s="72">
        <f t="shared" ref="GK26:GK35" si="1304">IF($V26="次 年 度",GH26,0)</f>
        <v>0</v>
      </c>
      <c r="GL26" s="68"/>
      <c r="GM26" s="550"/>
      <c r="GN26" s="409">
        <f t="shared" ref="GN26" si="1305">IF(GO26&gt;0,1,0)</f>
        <v>0</v>
      </c>
      <c r="GO26" s="547"/>
      <c r="GP26" s="547"/>
      <c r="GQ26" s="69">
        <f t="shared" ref="GQ26" si="1306">+GR26+GS26</f>
        <v>0</v>
      </c>
      <c r="GR26" s="548"/>
      <c r="GS26" s="549"/>
      <c r="GT26" s="68"/>
      <c r="GU26" s="76">
        <f t="shared" ref="GU26:GU35" si="1307">GD26+GM26</f>
        <v>0</v>
      </c>
      <c r="GV26" s="409" t="e">
        <f t="shared" ref="GV26:GV35" si="1308">GE26+GN26</f>
        <v>#VALUE!</v>
      </c>
      <c r="GW26" s="69">
        <f t="shared" ref="GW26:GW35" si="1309">GG26+GO26</f>
        <v>0</v>
      </c>
      <c r="GX26" s="69">
        <f t="shared" ref="GX26:GX35" si="1310">GH26+GP26</f>
        <v>0</v>
      </c>
      <c r="GY26" s="69">
        <f t="shared" ref="GY26:GY35" si="1311">GI26+GQ26</f>
        <v>0</v>
      </c>
      <c r="GZ26" s="71">
        <f t="shared" ref="GZ26:GZ35" si="1312">GJ26+GR26</f>
        <v>0</v>
      </c>
      <c r="HA26" s="72">
        <f t="shared" ref="HA26:HA35" si="1313">GK26+GS26</f>
        <v>0</v>
      </c>
      <c r="HB26" s="68"/>
      <c r="HC26" s="550"/>
      <c r="HD26" s="409">
        <f t="shared" ref="HD26" si="1314">IF(HE26&gt;0,1,0)</f>
        <v>0</v>
      </c>
      <c r="HE26" s="547"/>
      <c r="HF26" s="548"/>
      <c r="HG26" s="69">
        <f t="shared" ref="HG26" si="1315">+HH26+HI26</f>
        <v>0</v>
      </c>
      <c r="HH26" s="548"/>
      <c r="HI26" s="549"/>
      <c r="HJ26" s="68"/>
      <c r="HK26" s="550"/>
      <c r="HL26" s="409">
        <f t="shared" ref="HL26" si="1316">IF(HM26&gt;0,1,0)</f>
        <v>0</v>
      </c>
      <c r="HM26" s="547"/>
      <c r="HN26" s="548"/>
      <c r="HO26" s="69">
        <f t="shared" ref="HO26" si="1317">+HP26+HQ26</f>
        <v>0</v>
      </c>
      <c r="HP26" s="548"/>
      <c r="HQ26" s="549"/>
      <c r="HR26" s="68"/>
      <c r="HS26" s="550"/>
      <c r="HT26" s="409">
        <f t="shared" ref="HT26" si="1318">IF(HU26&gt;0,1,0)</f>
        <v>0</v>
      </c>
      <c r="HU26" s="547"/>
      <c r="HV26" s="548"/>
      <c r="HW26" s="69">
        <f t="shared" ref="HW26" si="1319">+HX26+HY26</f>
        <v>0</v>
      </c>
      <c r="HX26" s="548"/>
      <c r="HY26" s="549"/>
      <c r="HZ26" s="68"/>
      <c r="IA26" s="550"/>
      <c r="IB26" s="409">
        <f t="shared" ref="IB26" si="1320">IF(IC26&gt;0,1,0)</f>
        <v>0</v>
      </c>
      <c r="IC26" s="547"/>
      <c r="ID26" s="548"/>
      <c r="IE26" s="69">
        <f t="shared" ref="IE26" si="1321">+IF26+IG26</f>
        <v>0</v>
      </c>
      <c r="IF26" s="548"/>
      <c r="IG26" s="549"/>
      <c r="IH26" s="68"/>
      <c r="II26" s="73">
        <f t="shared" ref="II26:II35" si="1322">HK26+HS26+IA26</f>
        <v>0</v>
      </c>
      <c r="IJ26" s="71">
        <f t="shared" ref="IJ26:IJ35" si="1323">HL26+HT26+IB26</f>
        <v>0</v>
      </c>
      <c r="IK26" s="71">
        <f t="shared" ref="IK26:IK35" si="1324">HN26+HV26+ID26</f>
        <v>0</v>
      </c>
      <c r="IL26" s="69">
        <f t="shared" ref="IL26:IL35" si="1325">HO26+HW26+IE26</f>
        <v>0</v>
      </c>
      <c r="IM26" s="71">
        <f t="shared" ref="IM26:IM35" si="1326">HP26+HX26+IF26</f>
        <v>0</v>
      </c>
      <c r="IN26" s="72">
        <f t="shared" ref="IN26:IN35" si="1327">HQ26+HY26+IG26</f>
        <v>0</v>
      </c>
      <c r="IO26" s="68"/>
      <c r="IP26" s="76">
        <f t="shared" ref="IP26:IP35" si="1328">+CC26+EI26+FW26+GU26+HC26+II26</f>
        <v>0</v>
      </c>
      <c r="IQ26" s="72" t="e">
        <f t="shared" ref="IQ26:IQ35" si="1329">+CD26+EJ26+FX26+GV26+HD26+IJ26</f>
        <v>#VALUE!</v>
      </c>
      <c r="IR26" s="72">
        <f t="shared" ref="IR26:IR35" si="1330">+CE26+EK26+FY26+GW26+HE26+IK26</f>
        <v>0</v>
      </c>
      <c r="IS26" s="71">
        <f t="shared" ref="IS26:IS35" si="1331">+CF26+EL26+FZ26+GX26+HF26+IL26</f>
        <v>0</v>
      </c>
      <c r="IT26" s="69">
        <f t="shared" ref="IT26:IT35" si="1332">+CG26+EM26+GA26+GY26+HG26+IM26</f>
        <v>0</v>
      </c>
      <c r="IU26" s="74">
        <f t="shared" ref="IU26:IU35" si="1333">+CH26+EN26+GB26+GZ26+HH26+IN26</f>
        <v>0</v>
      </c>
      <c r="IV26" s="546"/>
      <c r="IW26" s="69">
        <f t="shared" ref="IW26" si="1334">IF(IX26&gt;0,1,0)</f>
        <v>0</v>
      </c>
      <c r="IX26" s="548"/>
      <c r="IY26" s="71">
        <f t="shared" si="174"/>
        <v>0</v>
      </c>
      <c r="IZ26" s="69">
        <f t="shared" ref="IZ26" si="1335">+JA26+JB26</f>
        <v>0</v>
      </c>
      <c r="JA26" s="71">
        <f t="shared" ref="JA26:JA35" si="1336">IF($V26="初 年 度",IY26,0)</f>
        <v>0</v>
      </c>
      <c r="JB26" s="77">
        <f t="shared" ref="JB26:JB35" si="1337">IF($V26="次 年 度",IY26,0)</f>
        <v>0</v>
      </c>
      <c r="JC26" s="76">
        <f t="shared" ref="JC26:JC35" si="1338">+IR26+IY26</f>
        <v>0</v>
      </c>
      <c r="JD26" s="71">
        <f t="shared" ref="JD26:JD35" si="1339">+IS26+IZ26</f>
        <v>0</v>
      </c>
      <c r="JE26" s="71">
        <f t="shared" ref="JE26:JE35" si="1340">+IT26+JA26</f>
        <v>0</v>
      </c>
      <c r="JF26" s="78">
        <f t="shared" ref="JF26:JF35" si="1341">+IU26+JB26</f>
        <v>0</v>
      </c>
      <c r="JG26" s="826"/>
      <c r="JH26" s="827"/>
      <c r="JI26" s="828"/>
      <c r="JJ26" s="826"/>
      <c r="JK26" s="827"/>
      <c r="JL26" s="828"/>
      <c r="JM26" s="826"/>
      <c r="JN26" s="827"/>
      <c r="JO26" s="828"/>
      <c r="JP26" s="826"/>
      <c r="JQ26" s="827"/>
      <c r="JR26" s="828"/>
      <c r="JS26" s="829"/>
      <c r="JT26" s="827"/>
      <c r="JU26" s="828"/>
      <c r="JV26" s="826"/>
      <c r="JW26" s="827"/>
      <c r="JX26" s="828"/>
      <c r="JY26" s="826"/>
      <c r="JZ26" s="827"/>
      <c r="KA26" s="828"/>
      <c r="KB26" s="826"/>
      <c r="KC26" s="827"/>
      <c r="KD26" s="828"/>
      <c r="KE26" s="826"/>
      <c r="KF26" s="827"/>
      <c r="KG26" s="828"/>
      <c r="KH26" s="829"/>
      <c r="KI26" s="827"/>
      <c r="KJ26" s="828"/>
      <c r="KK26" s="829"/>
      <c r="KL26" s="827"/>
      <c r="KM26" s="828"/>
      <c r="KN26" s="826"/>
      <c r="KO26" s="827"/>
      <c r="KP26" s="828"/>
      <c r="KQ26" s="830"/>
      <c r="KR26" s="831"/>
      <c r="KS26" s="828"/>
      <c r="KT26" s="826"/>
      <c r="KU26" s="827"/>
      <c r="KV26" s="828"/>
      <c r="KW26" s="826"/>
      <c r="KX26" s="827"/>
      <c r="KY26" s="828"/>
      <c r="KZ26" s="830"/>
      <c r="LA26" s="827"/>
      <c r="LB26" s="828"/>
      <c r="LC26" s="826"/>
      <c r="LD26" s="827"/>
      <c r="LE26" s="828"/>
      <c r="LF26" s="830"/>
      <c r="LG26" s="827"/>
      <c r="LH26" s="828"/>
      <c r="LI26" s="829"/>
      <c r="LJ26" s="827"/>
      <c r="LK26" s="828"/>
      <c r="LL26" s="826"/>
      <c r="LM26" s="827"/>
      <c r="LN26" s="832"/>
      <c r="LO26" s="833"/>
      <c r="LP26" s="179"/>
      <c r="LQ26" s="181"/>
      <c r="LR26" s="410"/>
      <c r="LS26" s="411"/>
      <c r="LT26" s="412"/>
      <c r="LU26" s="412"/>
      <c r="LV26" s="413"/>
      <c r="LW26" s="411"/>
      <c r="LX26" s="412"/>
      <c r="LY26" s="412"/>
      <c r="LZ26" s="412"/>
      <c r="MA26" s="412"/>
      <c r="MB26" s="414"/>
      <c r="MC26" s="411"/>
      <c r="MD26" s="414"/>
      <c r="ME26" s="415"/>
      <c r="MF26" s="415"/>
      <c r="MG26" s="415"/>
      <c r="MH26" s="415"/>
      <c r="MI26" s="415"/>
      <c r="MJ26" s="415"/>
      <c r="MK26" s="415"/>
      <c r="ML26" s="415"/>
      <c r="MM26" s="416"/>
      <c r="MN26" s="416"/>
      <c r="MO26" s="416"/>
    </row>
    <row r="27" spans="1:353" ht="18.75" customHeight="1">
      <c r="A27" s="516" t="str">
        <f t="shared" si="46"/>
        <v>令和７年度</v>
      </c>
      <c r="B27" s="518" t="str">
        <f t="shared" si="47"/>
        <v>2次</v>
      </c>
      <c r="C27" s="521" t="str">
        <f t="shared" si="48"/>
        <v>群馬県</v>
      </c>
      <c r="D27" s="79">
        <f t="shared" si="9"/>
        <v>6</v>
      </c>
      <c r="E27" s="80" t="s">
        <v>5</v>
      </c>
      <c r="F27" s="527"/>
      <c r="G27" s="907">
        <f t="shared" ref="G27:G35" si="1342">+G26</f>
        <v>0</v>
      </c>
      <c r="H27" s="908"/>
      <c r="I27" s="909"/>
      <c r="J27" s="909"/>
      <c r="K27" s="910"/>
      <c r="L27" s="87"/>
      <c r="M27" s="92" t="str">
        <f t="shared" ref="H27:R27" si="1343">IF($F27="今回請求",M26,IF($F27="済",M26,""))</f>
        <v/>
      </c>
      <c r="N27" s="91"/>
      <c r="O27" s="85" t="str">
        <f t="shared" si="1343"/>
        <v/>
      </c>
      <c r="P27" s="86"/>
      <c r="Q27" s="911" t="str">
        <f t="shared" si="1343"/>
        <v/>
      </c>
      <c r="R27" s="84" t="str">
        <f t="shared" si="1343"/>
        <v/>
      </c>
      <c r="S27" s="923" t="str">
        <f t="shared" ref="S27:S35" si="1344">IFERROR(IF((W27+AV27)&gt;0,ROUNDDOWN((W27+AV27)/(Z27+AY27),4)*1000," "),"")</f>
        <v/>
      </c>
      <c r="T27" s="440" t="str">
        <f>IFERROR(IF(P27="","",VLOOKUP(P27,'リスト　修正しない事'!$W$3:$X$40,2,0)),0)</f>
        <v/>
      </c>
      <c r="U27" s="912" t="str">
        <f t="shared" ref="U27:U35" si="1345">IF($F27="今回請求",U26,IF($F27="済",U26,""))</f>
        <v/>
      </c>
      <c r="V27" s="913" t="str">
        <f t="shared" ref="V27:V35" si="1346">IF($F27="今回請求",V26,IF($F27="済",V26,""))</f>
        <v/>
      </c>
      <c r="W27" s="85" t="str">
        <f t="shared" ref="W27:W35" si="1347">IFERROR(IF($F27="今回請求",W26,IF($F27="済",W26,"")),"")</f>
        <v/>
      </c>
      <c r="X27" s="81" t="str">
        <f>IFERROR(IF(P27="","",VLOOKUP(P27,'リスト　修正しない事'!$AD$2:$AE$40,2,0)),0)</f>
        <v/>
      </c>
      <c r="Y27" s="82">
        <f t="shared" si="51"/>
        <v>1</v>
      </c>
      <c r="Z27" s="85" t="str">
        <f t="shared" ref="Z27:Z35" si="1348">IFERROR(IF($F27="今回請求",Z26,IF($F27="済",Z26,"")),"")</f>
        <v/>
      </c>
      <c r="AA27" s="83">
        <f t="shared" si="52"/>
        <v>0</v>
      </c>
      <c r="AB27" s="84">
        <f t="shared" si="53"/>
        <v>0</v>
      </c>
      <c r="AC27" s="85">
        <f t="shared" si="54"/>
        <v>0</v>
      </c>
      <c r="AD27" s="86">
        <f t="shared" si="55"/>
        <v>0</v>
      </c>
      <c r="AE27" s="917"/>
      <c r="AF27" s="85" t="str">
        <f t="shared" ref="AF27:AF35" si="1349">IFERROR(IF($F27="今回請求",AF26,IF($F27="済",AF26,"")),"")</f>
        <v/>
      </c>
      <c r="AG27" s="82">
        <f t="shared" si="56"/>
        <v>1</v>
      </c>
      <c r="AH27" s="85" t="str">
        <f t="shared" ref="AH27:AH35" si="1350">IFERROR(IF($F27="今回請求",AH26,IF($F27="済",AH26,"")),"")</f>
        <v/>
      </c>
      <c r="AI27" s="914"/>
      <c r="AJ27" s="84">
        <f t="shared" si="57"/>
        <v>0</v>
      </c>
      <c r="AK27" s="915"/>
      <c r="AL27" s="916"/>
      <c r="AM27" s="917"/>
      <c r="AN27" s="85">
        <f t="shared" ref="AN27:AN35" si="1351">SUM(W27,AF27)</f>
        <v>0</v>
      </c>
      <c r="AO27" s="82">
        <f t="shared" si="60"/>
        <v>2</v>
      </c>
      <c r="AP27" s="85">
        <f t="shared" ref="AP27:AP35" si="1352">SUM(Z27,AH27)</f>
        <v>0</v>
      </c>
      <c r="AQ27" s="83">
        <f t="shared" ref="AQ27:AQ35" si="1353">SUM(AA27,AI27)</f>
        <v>0</v>
      </c>
      <c r="AR27" s="84">
        <f t="shared" ref="AR27:AR35" si="1354">SUM(AB27,AJ27)</f>
        <v>0</v>
      </c>
      <c r="AS27" s="85">
        <f t="shared" ref="AS27:AS35" si="1355">SUM(AC27,AK27)</f>
        <v>0</v>
      </c>
      <c r="AT27" s="86">
        <f t="shared" ref="AT27:AT35" si="1356">SUM(AD27,AL27)</f>
        <v>0</v>
      </c>
      <c r="AU27" s="917"/>
      <c r="AV27" s="85" t="str">
        <f t="shared" ref="AV27:AV35" si="1357">IFERROR(IF($F27="今回請求",AV26,IF($F27="済",AV26,"")),"")</f>
        <v/>
      </c>
      <c r="AW27" s="81" t="str">
        <f>IFERROR(IF(P27="","",VLOOKUP(P27,'リスト　修正しない事'!$AG$3:$AH$40,2,0)),0)</f>
        <v/>
      </c>
      <c r="AX27" s="82">
        <f t="shared" si="66"/>
        <v>1</v>
      </c>
      <c r="AY27" s="85" t="str">
        <f t="shared" ref="AY27:AY35" si="1358">IFERROR(IF($F27="今回請求",AY26,IF($F27="済",AY26,"")),"")</f>
        <v/>
      </c>
      <c r="AZ27" s="83">
        <f t="shared" si="67"/>
        <v>0</v>
      </c>
      <c r="BA27" s="84">
        <f t="shared" si="68"/>
        <v>0</v>
      </c>
      <c r="BB27" s="85">
        <f t="shared" si="69"/>
        <v>0</v>
      </c>
      <c r="BC27" s="86">
        <f t="shared" si="70"/>
        <v>0</v>
      </c>
      <c r="BD27" s="917"/>
      <c r="BE27" s="85" t="str">
        <f t="shared" ref="BE27:BE35" si="1359">IFERROR(IF($F27="今回請求",BE26,IF($F27="済",BE26,"")),"")</f>
        <v/>
      </c>
      <c r="BF27" s="82">
        <f t="shared" si="71"/>
        <v>1</v>
      </c>
      <c r="BG27" s="85" t="str">
        <f t="shared" ref="BG27:BG35" si="1360">IFERROR(IF($F27="今回請求",BG26,IF($F27="済",BG26,"")),"")</f>
        <v/>
      </c>
      <c r="BH27" s="914"/>
      <c r="BI27" s="84">
        <f t="shared" si="72"/>
        <v>0</v>
      </c>
      <c r="BJ27" s="915"/>
      <c r="BK27" s="916"/>
      <c r="BL27" s="917"/>
      <c r="BM27" s="85">
        <f t="shared" ref="BM27:BM35" si="1361">SUM(AV27,BE27)</f>
        <v>0</v>
      </c>
      <c r="BN27" s="85">
        <f t="shared" ref="BN27:BN35" si="1362">SUM(AX27,BF27)</f>
        <v>2</v>
      </c>
      <c r="BO27" s="85">
        <f t="shared" ref="BO27:BO35" si="1363">SUM(AY27,BG27)</f>
        <v>0</v>
      </c>
      <c r="BP27" s="83">
        <f t="shared" ref="BP27:BP35" si="1364">SUM(AZ27,BH27)</f>
        <v>0</v>
      </c>
      <c r="BQ27" s="84">
        <f t="shared" ref="BQ27:BQ35" si="1365">SUM(BA27,BI27)</f>
        <v>0</v>
      </c>
      <c r="BR27" s="85">
        <f t="shared" ref="BR27:BR35" si="1366">SUM(BB27,BJ27)</f>
        <v>0</v>
      </c>
      <c r="BS27" s="86">
        <f t="shared" ref="BS27:BS35" si="1367">SUM(BC27,BK27)</f>
        <v>0</v>
      </c>
      <c r="BT27" s="917"/>
      <c r="BU27" s="85" t="str">
        <f t="shared" ref="BU27:BU35" si="1368">IFERROR(IF($F27="今回請求",BU26,IF($F27="済",BU26,"")),"")</f>
        <v/>
      </c>
      <c r="BV27" s="82">
        <f t="shared" si="80"/>
        <v>1</v>
      </c>
      <c r="BW27" s="85" t="str">
        <f t="shared" ref="BW27:BW35" si="1369">IFERROR(IF($F27="今回請求",BW26,IF($F27="済",BW26,"")),"")</f>
        <v/>
      </c>
      <c r="BX27" s="914"/>
      <c r="BY27" s="84">
        <f t="shared" ref="BY27" si="1370">+BZ27+CA27</f>
        <v>0</v>
      </c>
      <c r="BZ27" s="915"/>
      <c r="CA27" s="916"/>
      <c r="CB27" s="917"/>
      <c r="CC27" s="85" t="str">
        <f t="shared" ref="CC27:CC35" si="1371">IFERROR(IF($F27="今回請求",CC26,IF($F27="済",CC26,"")),"")</f>
        <v/>
      </c>
      <c r="CD27" s="82" t="str">
        <f t="shared" ref="CD27:CD35" si="1372">IFERROR(IF($F27="今回請求",CD26,IF($F27="済",CD26,"")),"")</f>
        <v/>
      </c>
      <c r="CE27" s="85" t="str">
        <f t="shared" ref="CE27:CE35" si="1373">IFERROR(IF($F27="今回請求",CE26,IF($F27="済",CE26,"")),"")</f>
        <v/>
      </c>
      <c r="CF27" s="83" t="str">
        <f t="shared" ref="CF27:CF35" si="1374">IFERROR(IF($F27="今回請求",CF26,IF($F27="済",CF26,"")),"")</f>
        <v/>
      </c>
      <c r="CG27" s="84" t="str">
        <f t="shared" ref="CG27:CG35" si="1375">IFERROR(IF($F27="今回請求",CG26,IF($F27="済",CG26,"")),"")</f>
        <v/>
      </c>
      <c r="CH27" s="85" t="str">
        <f t="shared" ref="CH27:CH35" si="1376">IFERROR(IF($F27="今回請求",CH26,IF($F27="済",CH26,"")),"")</f>
        <v/>
      </c>
      <c r="CI27" s="86" t="str">
        <f t="shared" ref="CI27:CI35" si="1377">IFERROR(IF($F27="今回請求",CI26,IF($F27="済",CI26,"")),"")</f>
        <v/>
      </c>
      <c r="CJ27" s="917"/>
      <c r="CK27" s="85" t="str">
        <f t="shared" ref="CK27:CK35" si="1378">IFERROR(IF($F27="今回請求",CK26,IF($F27="済",CK26,"")),"")</f>
        <v/>
      </c>
      <c r="CL27" s="81" t="str">
        <f t="shared" ref="CL27:CL35" si="1379">IFERROR(IF($F27="今回請求",CL26,IF($F27="済",CL26,"")),"")</f>
        <v/>
      </c>
      <c r="CM27" s="82" t="str">
        <f t="shared" ref="CM27:CM35" si="1380">IFERROR(IF($F27="今回請求",CM26,IF($F27="済",CM26,"")),"")</f>
        <v/>
      </c>
      <c r="CN27" s="85" t="str">
        <f t="shared" ref="CN27:CN35" si="1381">IFERROR(IF($F27="今回請求",CN26,IF($F27="済",CN26,"")),"")</f>
        <v/>
      </c>
      <c r="CO27" s="83" t="str">
        <f t="shared" ref="CO27:CO35" si="1382">IFERROR(IF($F27="今回請求",CO26,IF($F27="済",CO26,"")),"")</f>
        <v/>
      </c>
      <c r="CP27" s="84" t="str">
        <f t="shared" ref="CP27:CP35" si="1383">IFERROR(IF($F27="今回請求",CP26,IF($F27="済",CP26,"")),"")</f>
        <v/>
      </c>
      <c r="CQ27" s="85" t="str">
        <f t="shared" ref="CQ27:CQ35" si="1384">IFERROR(IF($F27="今回請求",CQ26,IF($F27="済",CQ26,"")),"")</f>
        <v/>
      </c>
      <c r="CR27" s="86" t="str">
        <f t="shared" ref="CR27:CR35" si="1385">IFERROR(IF($F27="今回請求",CR26,IF($F27="済",CR26,"")),"")</f>
        <v/>
      </c>
      <c r="CS27" s="917"/>
      <c r="CT27" s="85" t="str">
        <f t="shared" ref="CT27:CT35" si="1386">IFERROR(IF($F27="今回請求",CT26,IF($F27="済",CT26,"")),"")</f>
        <v/>
      </c>
      <c r="CU27" s="82" t="str">
        <f t="shared" ref="CU27:CU35" si="1387">IFERROR(IF($F27="今回請求",CU26,IF($F27="済",CU26,"")),"")</f>
        <v/>
      </c>
      <c r="CV27" s="85" t="str">
        <f t="shared" ref="CV27:CV35" si="1388">IFERROR(IF($F27="今回請求",CV26,IF($F27="済",CV26,"")),"")</f>
        <v/>
      </c>
      <c r="CW27" s="83" t="str">
        <f t="shared" ref="CW27:CW35" si="1389">IFERROR(IF($F27="今回請求",CW26,IF($F27="済",CW26,"")),"")</f>
        <v/>
      </c>
      <c r="CX27" s="84" t="str">
        <f t="shared" ref="CX27:CX35" si="1390">IFERROR(IF($F27="今回請求",CX26,IF($F27="済",CX26,"")),"")</f>
        <v/>
      </c>
      <c r="CY27" s="85" t="str">
        <f t="shared" ref="CY27:CY35" si="1391">IFERROR(IF($F27="今回請求",CY26,IF($F27="済",CY26,"")),"")</f>
        <v/>
      </c>
      <c r="CZ27" s="86" t="str">
        <f t="shared" ref="CZ27:CZ35" si="1392">IFERROR(IF($F27="今回請求",CZ26,IF($F27="済",CZ26,"")),"")</f>
        <v/>
      </c>
      <c r="DA27" s="917"/>
      <c r="DB27" s="85" t="str">
        <f t="shared" ref="DB27:DB35" si="1393">IFERROR(IF($F27="今回請求",DB26,IF($F27="済",DB26,"")),"")</f>
        <v/>
      </c>
      <c r="DC27" s="82"/>
      <c r="DD27" s="85"/>
      <c r="DE27" s="83"/>
      <c r="DF27" s="84"/>
      <c r="DG27" s="85"/>
      <c r="DH27" s="86"/>
      <c r="DI27" s="917"/>
      <c r="DJ27" s="85" t="str">
        <f t="shared" ref="DJ27:DJ35" si="1394">IFERROR(IF($F27="今回請求",DJ26,IF($F27="済",DJ26,"")),"")</f>
        <v/>
      </c>
      <c r="DK27" s="81" t="str">
        <f>IFERROR(IF(DC27="","",VLOOKUP(DC27,'リスト　修正しない事'!$AD$2:$AE$40,2,0)),0)</f>
        <v/>
      </c>
      <c r="DL27" s="82">
        <f t="shared" si="104"/>
        <v>1</v>
      </c>
      <c r="DM27" s="85" t="str">
        <f t="shared" ref="DM27:DM35" si="1395">IFERROR(IF($F27="今回請求",DM26,IF($F27="済",DM26,"")),"")</f>
        <v/>
      </c>
      <c r="DN27" s="83">
        <f t="shared" si="105"/>
        <v>0</v>
      </c>
      <c r="DO27" s="84">
        <f t="shared" si="106"/>
        <v>0</v>
      </c>
      <c r="DP27" s="85">
        <f t="shared" si="107"/>
        <v>0</v>
      </c>
      <c r="DQ27" s="86">
        <f t="shared" si="108"/>
        <v>0</v>
      </c>
      <c r="DR27" s="917"/>
      <c r="DS27" s="85">
        <f t="shared" ref="DS27" si="1396">IFERROR(IF(DR27&gt;0,ROUND(DP27*DR27,0),0),0)</f>
        <v>0</v>
      </c>
      <c r="DT27" s="82">
        <f t="shared" ref="DT27" si="1397">IFERROR(IF(DS27&gt;0,ROUND(DQ27*DS27,0),0),0)</f>
        <v>0</v>
      </c>
      <c r="DU27" s="85">
        <f t="shared" ref="DU27" si="1398">IFERROR(IF(DT27&gt;0,ROUND(DR27*DT27,0),0),0)</f>
        <v>0</v>
      </c>
      <c r="DV27" s="83">
        <f t="shared" ref="DV27" si="1399">IFERROR(IF(DU27&gt;0,ROUND(DS27*DU27,0),0),0)</f>
        <v>0</v>
      </c>
      <c r="DW27" s="84">
        <f t="shared" ref="DW27" si="1400">IFERROR(IF(DV27&gt;0,ROUND(DT27*DV27,0),0),0)</f>
        <v>0</v>
      </c>
      <c r="DX27" s="85">
        <f t="shared" ref="DX27" si="1401">IFERROR(IF(DW27&gt;0,ROUND(DU27*DW27,0),0),0)</f>
        <v>0</v>
      </c>
      <c r="DY27" s="86">
        <f t="shared" ref="DY27" si="1402">IFERROR(IF(DX27&gt;0,ROUND(DV27*DX27,0),0),0)</f>
        <v>0</v>
      </c>
      <c r="DZ27" s="917"/>
      <c r="EA27" s="85">
        <f t="shared" ref="EA27" si="1403">IFERROR(IF(DZ27&gt;0,ROUND(DX27*DZ27,0),0),0)</f>
        <v>0</v>
      </c>
      <c r="EB27" s="82">
        <f t="shared" ref="EB27" si="1404">IFERROR(IF(EA27&gt;0,ROUND(DY27*EA27,0),0),0)</f>
        <v>0</v>
      </c>
      <c r="EC27" s="85">
        <f t="shared" ref="EC27" si="1405">IFERROR(IF(EB27&gt;0,ROUND(DZ27*EB27,0),0),0)</f>
        <v>0</v>
      </c>
      <c r="ED27" s="83">
        <f t="shared" ref="ED27" si="1406">IFERROR(IF(EC27&gt;0,ROUND(EA27*EC27,0),0),0)</f>
        <v>0</v>
      </c>
      <c r="EE27" s="84">
        <f t="shared" ref="EE27" si="1407">IFERROR(IF(ED27&gt;0,ROUND(EB27*ED27,0),0),0)</f>
        <v>0</v>
      </c>
      <c r="EF27" s="85">
        <f t="shared" ref="EF27" si="1408">IFERROR(IF(EE27&gt;0,ROUND(EC27*EE27,0),0),0)</f>
        <v>0</v>
      </c>
      <c r="EG27" s="86">
        <f t="shared" ref="EG27" si="1409">IFERROR(IF(EF27&gt;0,ROUND(ED27*EF27,0),0),0)</f>
        <v>0</v>
      </c>
      <c r="EH27" s="917"/>
      <c r="EI27" s="85">
        <f t="shared" ref="EI27" si="1410">IFERROR(IF(EH27&gt;0,ROUND(EF27*EH27,0),0),0)</f>
        <v>0</v>
      </c>
      <c r="EJ27" s="82">
        <f t="shared" ref="EJ27" si="1411">IFERROR(IF(EI27&gt;0,ROUND(EG27*EI27,0),0),0)</f>
        <v>0</v>
      </c>
      <c r="EK27" s="85">
        <f t="shared" ref="EK27" si="1412">IFERROR(IF(EJ27&gt;0,ROUND(EH27*EJ27,0),0),0)</f>
        <v>0</v>
      </c>
      <c r="EL27" s="83">
        <f t="shared" ref="EL27" si="1413">IFERROR(IF(EK27&gt;0,ROUND(EI27*EK27,0),0),0)</f>
        <v>0</v>
      </c>
      <c r="EM27" s="84">
        <f t="shared" ref="EM27" si="1414">IFERROR(IF(EL27&gt;0,ROUND(EJ27*EL27,0),0),0)</f>
        <v>0</v>
      </c>
      <c r="EN27" s="85">
        <f t="shared" ref="EN27" si="1415">IFERROR(IF(EM27&gt;0,ROUND(EK27*EM27,0),0),0)</f>
        <v>0</v>
      </c>
      <c r="EO27" s="86">
        <f t="shared" ref="EO27" si="1416">IFERROR(IF(EN27&gt;0,ROUND(EL27*EN27,0),0),0)</f>
        <v>0</v>
      </c>
      <c r="EP27" s="917"/>
      <c r="EQ27" s="85">
        <f t="shared" ref="EQ27" si="1417">IFERROR(IF(EP27&gt;0,ROUND(EN27*EP27,0),0),0)</f>
        <v>0</v>
      </c>
      <c r="ER27" s="81">
        <f t="shared" ref="ER27" si="1418">IFERROR(IF(EQ27&gt;0,ROUND(EO27*EQ27,0),0),0)</f>
        <v>0</v>
      </c>
      <c r="ES27" s="85">
        <f t="shared" ref="ES27" si="1419">IFERROR(IF(ER27&gt;0,ROUND(EP27*ER27,0),0),0)</f>
        <v>0</v>
      </c>
      <c r="ET27" s="85">
        <f t="shared" ref="ET27" si="1420">IFERROR(IF(ES27&gt;0,ROUND(EQ27*ES27,0),0),0)</f>
        <v>0</v>
      </c>
      <c r="EU27" s="84">
        <f t="shared" ref="EU27" si="1421">IFERROR(IF(ET27&gt;0,ROUND(ER27*ET27,0),0),0)</f>
        <v>0</v>
      </c>
      <c r="EV27" s="85">
        <f t="shared" ref="EV27" si="1422">IFERROR(IF(EU27&gt;0,ROUND(ES27*EU27,0),0),0)</f>
        <v>0</v>
      </c>
      <c r="EW27" s="86">
        <f t="shared" ref="EW27" si="1423">IFERROR(IF(EV27&gt;0,ROUND(ET27*EV27,0),0),0)</f>
        <v>0</v>
      </c>
      <c r="EX27" s="917"/>
      <c r="EY27" s="86">
        <f t="shared" ref="EY27" si="1424">IFERROR(IF(EX27&gt;0,ROUND(EV27*EX27,0),0),0)</f>
        <v>0</v>
      </c>
      <c r="EZ27" s="83">
        <f t="shared" ref="EZ27" si="1425">IFERROR(IF(EY27&gt;0,ROUND(EW27*EY27,0),0),0)</f>
        <v>0</v>
      </c>
      <c r="FA27" s="85">
        <f t="shared" ref="FA27" si="1426">IFERROR(IF(EZ27&gt;0,ROUND(EX27*EZ27,0),0),0)</f>
        <v>0</v>
      </c>
      <c r="FB27" s="85">
        <f t="shared" ref="FB27" si="1427">IFERROR(IF(FA27&gt;0,ROUND(EY27*FA27,0),0),0)</f>
        <v>0</v>
      </c>
      <c r="FC27" s="84">
        <f t="shared" ref="FC27" si="1428">IFERROR(IF(FB27&gt;0,ROUND(EZ27*FB27,0),0),0)</f>
        <v>0</v>
      </c>
      <c r="FD27" s="85">
        <f t="shared" ref="FD27" si="1429">IFERROR(IF(FC27&gt;0,ROUND(FA27*FC27,0),0),0)</f>
        <v>0</v>
      </c>
      <c r="FE27" s="86">
        <f t="shared" ref="FE27" si="1430">IFERROR(IF(FD27&gt;0,ROUND(FB27*FD27,0),0),0)</f>
        <v>0</v>
      </c>
      <c r="FF27" s="917"/>
      <c r="FG27" s="85">
        <f t="shared" ref="FG27" si="1431">IFERROR(IF(FF27&gt;0,ROUND(FD27*FF27,0),0),0)</f>
        <v>0</v>
      </c>
      <c r="FH27" s="81">
        <f t="shared" ref="FH27" si="1432">IFERROR(IF(FG27&gt;0,ROUND(FE27*FG27,0),0),0)</f>
        <v>0</v>
      </c>
      <c r="FI27" s="85">
        <f t="shared" ref="FI27" si="1433">IFERROR(IF(FH27&gt;0,ROUND(FF27*FH27,0),0),0)</f>
        <v>0</v>
      </c>
      <c r="FJ27" s="85">
        <f t="shared" ref="FJ27" si="1434">IFERROR(IF(FI27&gt;0,ROUND(FG27*FI27,0),0),0)</f>
        <v>0</v>
      </c>
      <c r="FK27" s="84">
        <f t="shared" ref="FK27" si="1435">IFERROR(IF(FJ27&gt;0,ROUND(FH27*FJ27,0),0),0)</f>
        <v>0</v>
      </c>
      <c r="FL27" s="85">
        <f t="shared" ref="FL27" si="1436">IFERROR(IF(FK27&gt;0,ROUND(FI27*FK27,0),0),0)</f>
        <v>0</v>
      </c>
      <c r="FM27" s="86">
        <f t="shared" ref="FM27" si="1437">IFERROR(IF(FL27&gt;0,ROUND(FJ27*FL27,0),0),0)</f>
        <v>0</v>
      </c>
      <c r="FN27" s="917"/>
      <c r="FO27" s="86">
        <f t="shared" ref="FO27" si="1438">IFERROR(IF(FN27&gt;0,ROUND(FL27*FN27,0),0),0)</f>
        <v>0</v>
      </c>
      <c r="FP27" s="83">
        <f t="shared" ref="FP27" si="1439">IFERROR(IF(FO27&gt;0,ROUND(FM27*FO27,0),0),0)</f>
        <v>0</v>
      </c>
      <c r="FQ27" s="85">
        <f t="shared" ref="FQ27" si="1440">IFERROR(IF(FP27&gt;0,ROUND(FN27*FP27,0),0),0)</f>
        <v>0</v>
      </c>
      <c r="FR27" s="85">
        <f t="shared" ref="FR27" si="1441">IFERROR(IF(FQ27&gt;0,ROUND(FO27*FQ27,0),0),0)</f>
        <v>0</v>
      </c>
      <c r="FS27" s="84">
        <f t="shared" ref="FS27" si="1442">IFERROR(IF(FR27&gt;0,ROUND(FP27*FR27,0),0),0)</f>
        <v>0</v>
      </c>
      <c r="FT27" s="85">
        <f t="shared" ref="FT27" si="1443">IFERROR(IF(FS27&gt;0,ROUND(FQ27*FS27,0),0),0)</f>
        <v>0</v>
      </c>
      <c r="FU27" s="86">
        <f t="shared" ref="FU27" si="1444">IFERROR(IF(FT27&gt;0,ROUND(FR27*FT27,0),0),0)</f>
        <v>0</v>
      </c>
      <c r="FV27" s="917"/>
      <c r="FW27" s="87">
        <f t="shared" ref="FW27" si="1445">IFERROR(IF(FV27&gt;0,ROUND(FT27*FV27,0),0),0)</f>
        <v>0</v>
      </c>
      <c r="FX27" s="84">
        <f t="shared" ref="FX27" si="1446">IFERROR(IF(FW27&gt;0,ROUND(FU27*FW27,0),0),0)</f>
        <v>0</v>
      </c>
      <c r="FY27" s="84">
        <f t="shared" ref="FY27" si="1447">IFERROR(IF(FX27&gt;0,ROUND(FV27*FX27,0),0),0)</f>
        <v>0</v>
      </c>
      <c r="FZ27" s="84">
        <f t="shared" ref="FZ27" si="1448">IFERROR(IF(FY27&gt;0,ROUND(FW27*FY27,0),0),0)</f>
        <v>0</v>
      </c>
      <c r="GA27" s="84">
        <f t="shared" ref="GA27" si="1449">IFERROR(IF(FZ27&gt;0,ROUND(FX27*FZ27,0),0),0)</f>
        <v>0</v>
      </c>
      <c r="GB27" s="88">
        <f t="shared" ref="GB27" si="1450">IFERROR(IF(GA27&gt;0,ROUND(FY27*GA27,0),0),0)</f>
        <v>0</v>
      </c>
      <c r="GC27" s="917"/>
      <c r="GD27" s="85">
        <f t="shared" ref="GD27" si="1451">IFERROR(IF(GC27&gt;0,ROUND(GA27*GC27,0),0),0)</f>
        <v>0</v>
      </c>
      <c r="GE27" s="85">
        <f t="shared" ref="GE27" si="1452">IFERROR(IF(GD27&gt;0,ROUND(GB27*GD27,0),0),0)</f>
        <v>0</v>
      </c>
      <c r="GF27" s="89">
        <f t="shared" ref="GF27" si="1453">IFERROR(IF(GE27&gt;0,ROUND(GC27*GE27,0),0),0)</f>
        <v>0</v>
      </c>
      <c r="GG27" s="85">
        <f t="shared" ref="GG27" si="1454">IFERROR(IF(GF27&gt;0,ROUND(GD27*GF27,0),0),0)</f>
        <v>0</v>
      </c>
      <c r="GH27" s="84">
        <f t="shared" si="140"/>
        <v>0</v>
      </c>
      <c r="GI27" s="84">
        <f t="shared" ref="GI27" si="1455">IFERROR(IF(GH27&gt;0,ROUND(GF27*GH27,0),0),0)</f>
        <v>0</v>
      </c>
      <c r="GJ27" s="85">
        <f t="shared" ref="GJ27" si="1456">IFERROR(IF(GI27&gt;0,ROUND(GG27*GI27,0),0),0)</f>
        <v>0</v>
      </c>
      <c r="GK27" s="86">
        <f t="shared" ref="GK27" si="1457">IFERROR(IF(GJ27&gt;0,ROUND(GH27*GJ27,0),0),0)</f>
        <v>0</v>
      </c>
      <c r="GL27" s="917"/>
      <c r="GM27" s="86">
        <f t="shared" ref="GM27" si="1458">IFERROR(IF(GL27&gt;0,ROUND(GJ27*GL27,0),0),0)</f>
        <v>0</v>
      </c>
      <c r="GN27" s="89">
        <f t="shared" ref="GN27" si="1459">IFERROR(IF(GM27&gt;0,ROUND(GK27*GM27,0),0),0)</f>
        <v>0</v>
      </c>
      <c r="GO27" s="85">
        <f t="shared" ref="GO27" si="1460">IFERROR(IF(GN27&gt;0,ROUND(GL27*GN27,0),0),0)</f>
        <v>0</v>
      </c>
      <c r="GP27" s="84">
        <f t="shared" ref="GP27" si="1461">IFERROR(IF(GO27&gt;0,ROUND(GM27*GO27,0),0),0)</f>
        <v>0</v>
      </c>
      <c r="GQ27" s="84">
        <f t="shared" ref="GQ27" si="1462">IFERROR(IF(GP27&gt;0,ROUND(GN27*GP27,0),0),0)</f>
        <v>0</v>
      </c>
      <c r="GR27" s="85">
        <f t="shared" ref="GR27" si="1463">IFERROR(IF(GQ27&gt;0,ROUND(GO27*GQ27,0),0),0)</f>
        <v>0</v>
      </c>
      <c r="GS27" s="86">
        <f t="shared" ref="GS27" si="1464">IFERROR(IF(GR27&gt;0,ROUND(GP27*GR27,0),0),0)</f>
        <v>0</v>
      </c>
      <c r="GT27" s="917"/>
      <c r="GU27" s="86">
        <f t="shared" ref="GU27" si="1465">IFERROR(IF(GT27&gt;0,ROUND(GR27*GT27,0),0),0)</f>
        <v>0</v>
      </c>
      <c r="GV27" s="89">
        <f t="shared" ref="GV27" si="1466">IFERROR(IF(GU27&gt;0,ROUND(GS27*GU27,0),0),0)</f>
        <v>0</v>
      </c>
      <c r="GW27" s="85">
        <f t="shared" ref="GW27" si="1467">IFERROR(IF(GV27&gt;0,ROUND(GT27*GV27,0),0),0)</f>
        <v>0</v>
      </c>
      <c r="GX27" s="84">
        <f t="shared" ref="GX27" si="1468">IFERROR(IF(GW27&gt;0,ROUND(GU27*GW27,0),0),0)</f>
        <v>0</v>
      </c>
      <c r="GY27" s="84">
        <f t="shared" ref="GY27" si="1469">IFERROR(IF(GX27&gt;0,ROUND(GV27*GX27,0),0),0)</f>
        <v>0</v>
      </c>
      <c r="GZ27" s="85">
        <f t="shared" ref="GZ27" si="1470">IFERROR(IF(GY27&gt;0,ROUND(GW27*GY27,0),0),0)</f>
        <v>0</v>
      </c>
      <c r="HA27" s="86">
        <f t="shared" ref="HA27" si="1471">IFERROR(IF(GZ27&gt;0,ROUND(GX27*GZ27,0),0),0)</f>
        <v>0</v>
      </c>
      <c r="HB27" s="917"/>
      <c r="HC27" s="86">
        <f t="shared" ref="HC27" si="1472">IFERROR(IF(HB27&gt;0,ROUND(GZ27*HB27,0),0),0)</f>
        <v>0</v>
      </c>
      <c r="HD27" s="417">
        <f t="shared" ref="HD27" si="1473">IFERROR(IF(HC27&gt;0,ROUND(HA27*HC27,0),0),0)</f>
        <v>0</v>
      </c>
      <c r="HE27" s="85">
        <f t="shared" ref="HE27" si="1474">IFERROR(IF(HD27&gt;0,ROUND(HB27*HD27,0),0),0)</f>
        <v>0</v>
      </c>
      <c r="HF27" s="85">
        <f t="shared" ref="HF27" si="1475">IFERROR(IF(HE27&gt;0,ROUND(HC27*HE27,0),0),0)</f>
        <v>0</v>
      </c>
      <c r="HG27" s="90">
        <f t="shared" ref="HG27" si="1476">IFERROR(IF(HF27&gt;0,ROUND(HD27*HF27,0),0),0)</f>
        <v>0</v>
      </c>
      <c r="HH27" s="85">
        <f t="shared" ref="HH27" si="1477">IFERROR(IF(HG27&gt;0,ROUND(HE27*HG27,0),0),0)</f>
        <v>0</v>
      </c>
      <c r="HI27" s="86">
        <f t="shared" ref="HI27" si="1478">IFERROR(IF(HH27&gt;0,ROUND(HF27*HH27,0),0),0)</f>
        <v>0</v>
      </c>
      <c r="HJ27" s="917"/>
      <c r="HK27" s="86">
        <f t="shared" ref="HK27" si="1479">IFERROR(IF(HJ27&gt;0,ROUND(HH27*HJ27,0),0),0)</f>
        <v>0</v>
      </c>
      <c r="HL27" s="89">
        <f t="shared" ref="HL27" si="1480">IFERROR(IF(HK27&gt;0,ROUND(HI27*HK27,0),0),0)</f>
        <v>0</v>
      </c>
      <c r="HM27" s="85">
        <f t="shared" ref="HM27" si="1481">IFERROR(IF(HL27&gt;0,ROUND(HJ27*HL27,0),0),0)</f>
        <v>0</v>
      </c>
      <c r="HN27" s="85">
        <f t="shared" ref="HN27" si="1482">IFERROR(IF(HM27&gt;0,ROUND(HK27*HM27,0),0),0)</f>
        <v>0</v>
      </c>
      <c r="HO27" s="84">
        <f t="shared" ref="HO27" si="1483">IFERROR(IF(HN27&gt;0,ROUND(HL27*HN27,0),0),0)</f>
        <v>0</v>
      </c>
      <c r="HP27" s="85">
        <f t="shared" ref="HP27" si="1484">IFERROR(IF(HO27&gt;0,ROUND(HM27*HO27,0),0),0)</f>
        <v>0</v>
      </c>
      <c r="HQ27" s="86">
        <f t="shared" ref="HQ27" si="1485">IFERROR(IF(HP27&gt;0,ROUND(HN27*HP27,0),0),0)</f>
        <v>0</v>
      </c>
      <c r="HR27" s="917"/>
      <c r="HS27" s="86">
        <f t="shared" ref="HS27" si="1486">IFERROR(IF(HR27&gt;0,ROUND(HP27*HR27,0),0),0)</f>
        <v>0</v>
      </c>
      <c r="HT27" s="418">
        <f t="shared" ref="HT27" si="1487">IFERROR(IF(HS27&gt;0,ROUND(HQ27*HS27,0),0),0)</f>
        <v>0</v>
      </c>
      <c r="HU27" s="85">
        <f t="shared" ref="HU27" si="1488">IFERROR(IF(HT27&gt;0,ROUND(HR27*HT27,0),0),0)</f>
        <v>0</v>
      </c>
      <c r="HV27" s="85">
        <f t="shared" ref="HV27" si="1489">IFERROR(IF(HU27&gt;0,ROUND(HS27*HU27,0),0),0)</f>
        <v>0</v>
      </c>
      <c r="HW27" s="84">
        <f t="shared" ref="HW27" si="1490">IFERROR(IF(HV27&gt;0,ROUND(HT27*HV27,0),0),0)</f>
        <v>0</v>
      </c>
      <c r="HX27" s="85">
        <f t="shared" ref="HX27" si="1491">IFERROR(IF(HW27&gt;0,ROUND(HU27*HW27,0),0),0)</f>
        <v>0</v>
      </c>
      <c r="HY27" s="86">
        <f t="shared" ref="HY27" si="1492">IFERROR(IF(HX27&gt;0,ROUND(HV27*HX27,0),0),0)</f>
        <v>0</v>
      </c>
      <c r="HZ27" s="917"/>
      <c r="IA27" s="86">
        <f t="shared" ref="IA27" si="1493">IFERROR(IF(HZ27&gt;0,ROUND(HX27*HZ27,0),0),0)</f>
        <v>0</v>
      </c>
      <c r="IB27" s="89">
        <f t="shared" ref="IB27" si="1494">IFERROR(IF(IA27&gt;0,ROUND(HY27*IA27,0),0),0)</f>
        <v>0</v>
      </c>
      <c r="IC27" s="85">
        <f t="shared" ref="IC27" si="1495">IFERROR(IF(IB27&gt;0,ROUND(HZ27*IB27,0),0),0)</f>
        <v>0</v>
      </c>
      <c r="ID27" s="85">
        <f t="shared" ref="ID27" si="1496">IFERROR(IF(IC27&gt;0,ROUND(IA27*IC27,0),0),0)</f>
        <v>0</v>
      </c>
      <c r="IE27" s="84">
        <f t="shared" ref="IE27" si="1497">IFERROR(IF(ID27&gt;0,ROUND(IB27*ID27,0),0),0)</f>
        <v>0</v>
      </c>
      <c r="IF27" s="85">
        <f t="shared" ref="IF27" si="1498">IFERROR(IF(IE27&gt;0,ROUND(IC27*IE27,0),0),0)</f>
        <v>0</v>
      </c>
      <c r="IG27" s="86">
        <f t="shared" ref="IG27" si="1499">IFERROR(IF(IF27&gt;0,ROUND(ID27*IF27,0),0),0)</f>
        <v>0</v>
      </c>
      <c r="IH27" s="917"/>
      <c r="II27" s="87">
        <f t="shared" ref="II27" si="1500">IFERROR(IF(IH27&gt;0,ROUND(IF27*IH27,0),0),0)</f>
        <v>0</v>
      </c>
      <c r="IJ27" s="85">
        <f t="shared" ref="IJ27" si="1501">IFERROR(IF(II27&gt;0,ROUND(IG27*II27,0),0),0)</f>
        <v>0</v>
      </c>
      <c r="IK27" s="85">
        <f t="shared" ref="IK27" si="1502">IFERROR(IF(IJ27&gt;0,ROUND(IH27*IJ27,0),0),0)</f>
        <v>0</v>
      </c>
      <c r="IL27" s="84">
        <f t="shared" ref="IL27" si="1503">IFERROR(IF(IK27&gt;0,ROUND(II27*IK27,0),0),0)</f>
        <v>0</v>
      </c>
      <c r="IM27" s="85">
        <f t="shared" ref="IM27" si="1504">IFERROR(IF(IL27&gt;0,ROUND(IJ27*IL27,0),0),0)</f>
        <v>0</v>
      </c>
      <c r="IN27" s="86">
        <f t="shared" ref="IN27" si="1505">IFERROR(IF(IM27&gt;0,ROUND(IK27*IM27,0),0),0)</f>
        <v>0</v>
      </c>
      <c r="IO27" s="917"/>
      <c r="IP27" s="91">
        <f t="shared" ref="IP27" si="1506">IFERROR(IF(IO27&gt;0,ROUND(IM27*IO27,0),0),0)</f>
        <v>0</v>
      </c>
      <c r="IQ27" s="86">
        <f t="shared" ref="IQ27" si="1507">IFERROR(IF(IP27&gt;0,ROUND(IN27*IP27,0),0),0)</f>
        <v>0</v>
      </c>
      <c r="IR27" s="86">
        <f t="shared" ref="IR27" si="1508">IFERROR(IF(IQ27&gt;0,ROUND(IO27*IQ27,0),0),0)</f>
        <v>0</v>
      </c>
      <c r="IS27" s="85">
        <f t="shared" ref="IS27" si="1509">IFERROR(IF(IR27&gt;0,ROUND(IP27*IR27,0),0),0)</f>
        <v>0</v>
      </c>
      <c r="IT27" s="84">
        <f t="shared" ref="IT27" si="1510">IFERROR(IF(IS27&gt;0,ROUND(IQ27*IS27,0),0),0)</f>
        <v>0</v>
      </c>
      <c r="IU27" s="88">
        <f t="shared" ref="IU27" si="1511">IFERROR(IF(IT27&gt;0,ROUND(IR27*IT27,0),0),0)</f>
        <v>0</v>
      </c>
      <c r="IV27" s="87">
        <f t="shared" ref="IV27" si="1512">IFERROR(IF(IU27&gt;0,ROUND(IS27*IU27,0),0),0)</f>
        <v>0</v>
      </c>
      <c r="IW27" s="84">
        <f t="shared" ref="IW27" si="1513">IFERROR(IF(IV27&gt;0,ROUND(IT27*IV27,0),0),0)</f>
        <v>0</v>
      </c>
      <c r="IX27" s="85">
        <f t="shared" ref="IX27" si="1514">IFERROR(IF(IW27&gt;0,ROUND(IU27*IW27,0),0),0)</f>
        <v>0</v>
      </c>
      <c r="IY27" s="85">
        <f t="shared" si="174"/>
        <v>0</v>
      </c>
      <c r="IZ27" s="84">
        <f t="shared" ref="IZ27" si="1515">IFERROR(IF(IY27&gt;0,ROUND(IW27*IY27,0),0),0)</f>
        <v>0</v>
      </c>
      <c r="JA27" s="85">
        <f t="shared" ref="JA27" si="1516">IFERROR(IF(IZ27&gt;0,ROUND(IX27*IZ27,0),0),0)</f>
        <v>0</v>
      </c>
      <c r="JB27" s="92">
        <f t="shared" ref="JB27" si="1517">IFERROR(IF(JA27&gt;0,ROUND(IY27*JA27,0),0),0)</f>
        <v>0</v>
      </c>
      <c r="JC27" s="91">
        <f t="shared" ref="JC27" si="1518">IFERROR(IF(JB27&gt;0,ROUND(IZ27*JB27,0),0),0)</f>
        <v>0</v>
      </c>
      <c r="JD27" s="85">
        <f t="shared" ref="JD27" si="1519">IFERROR(IF(JC27&gt;0,ROUND(JA27*JC27,0),0),0)</f>
        <v>0</v>
      </c>
      <c r="JE27" s="85">
        <f t="shared" ref="JE27" si="1520">IFERROR(IF(JD27&gt;0,ROUND(JB27*JD27,0),0),0)</f>
        <v>0</v>
      </c>
      <c r="JF27" s="93">
        <f t="shared" ref="JF27" si="1521">IFERROR(IF(JE27&gt;0,ROUND(JC27*JE27,0),0),0)</f>
        <v>0</v>
      </c>
      <c r="JG27" s="834"/>
      <c r="JH27" s="835"/>
      <c r="JI27" s="836"/>
      <c r="JJ27" s="834"/>
      <c r="JK27" s="835"/>
      <c r="JL27" s="836"/>
      <c r="JM27" s="834"/>
      <c r="JN27" s="835"/>
      <c r="JO27" s="836"/>
      <c r="JP27" s="834"/>
      <c r="JQ27" s="835"/>
      <c r="JR27" s="836"/>
      <c r="JS27" s="837"/>
      <c r="JT27" s="835"/>
      <c r="JU27" s="836"/>
      <c r="JV27" s="834"/>
      <c r="JW27" s="835"/>
      <c r="JX27" s="836"/>
      <c r="JY27" s="834"/>
      <c r="JZ27" s="835"/>
      <c r="KA27" s="836"/>
      <c r="KB27" s="834"/>
      <c r="KC27" s="835"/>
      <c r="KD27" s="836"/>
      <c r="KE27" s="834"/>
      <c r="KF27" s="835"/>
      <c r="KG27" s="836"/>
      <c r="KH27" s="837"/>
      <c r="KI27" s="835"/>
      <c r="KJ27" s="836"/>
      <c r="KK27" s="837"/>
      <c r="KL27" s="835"/>
      <c r="KM27" s="836"/>
      <c r="KN27" s="834"/>
      <c r="KO27" s="835"/>
      <c r="KP27" s="836"/>
      <c r="KQ27" s="838"/>
      <c r="KR27" s="839"/>
      <c r="KS27" s="836"/>
      <c r="KT27" s="834"/>
      <c r="KU27" s="835"/>
      <c r="KV27" s="836"/>
      <c r="KW27" s="834"/>
      <c r="KX27" s="835"/>
      <c r="KY27" s="836"/>
      <c r="KZ27" s="838"/>
      <c r="LA27" s="835"/>
      <c r="LB27" s="836"/>
      <c r="LC27" s="834"/>
      <c r="LD27" s="835"/>
      <c r="LE27" s="836"/>
      <c r="LF27" s="838"/>
      <c r="LG27" s="835"/>
      <c r="LH27" s="836"/>
      <c r="LI27" s="837"/>
      <c r="LJ27" s="835"/>
      <c r="LK27" s="836"/>
      <c r="LL27" s="834"/>
      <c r="LM27" s="835"/>
      <c r="LN27" s="840"/>
      <c r="LO27" s="841"/>
      <c r="LP27" s="180"/>
      <c r="LQ27" s="182"/>
      <c r="LR27" s="419"/>
      <c r="LS27" s="411"/>
      <c r="LT27" s="412"/>
      <c r="LU27" s="412"/>
      <c r="LV27" s="413"/>
      <c r="LW27" s="411"/>
      <c r="LX27" s="412"/>
      <c r="LY27" s="412"/>
      <c r="LZ27" s="412"/>
      <c r="MA27" s="412"/>
      <c r="MB27" s="414"/>
      <c r="MC27" s="411"/>
      <c r="MD27" s="414"/>
      <c r="ME27" s="415"/>
      <c r="MF27" s="415"/>
      <c r="MG27" s="415"/>
      <c r="MH27" s="415"/>
      <c r="MI27" s="415"/>
      <c r="MJ27" s="415"/>
      <c r="MK27" s="415"/>
      <c r="ML27" s="415"/>
      <c r="MM27" s="416"/>
      <c r="MN27" s="416"/>
      <c r="MO27" s="416"/>
    </row>
    <row r="28" spans="1:353" ht="18.75" customHeight="1">
      <c r="A28" s="515" t="str">
        <f t="shared" si="46"/>
        <v>令和７年度</v>
      </c>
      <c r="B28" s="519" t="str">
        <f t="shared" si="47"/>
        <v>2次</v>
      </c>
      <c r="C28" s="515" t="str">
        <f t="shared" si="48"/>
        <v>群馬県</v>
      </c>
      <c r="D28" s="66">
        <f t="shared" si="9"/>
        <v>7</v>
      </c>
      <c r="E28" s="67" t="s">
        <v>4</v>
      </c>
      <c r="F28" s="526">
        <f t="shared" ref="F28" si="1522">IF(F29=" ","",F29)</f>
        <v>0</v>
      </c>
      <c r="G28" s="529"/>
      <c r="H28" s="530"/>
      <c r="I28" s="532"/>
      <c r="J28" s="532"/>
      <c r="K28" s="533"/>
      <c r="L28" s="534"/>
      <c r="M28" s="535"/>
      <c r="N28" s="534"/>
      <c r="O28" s="536"/>
      <c r="P28" s="537"/>
      <c r="Q28" s="541"/>
      <c r="R28" s="542"/>
      <c r="S28" s="543" t="str">
        <f t="shared" ref="S28:S35" si="1523">IF((W28+AV28)&gt;0,ROUNDDOWN((W28+AV28)/(Z28+AY28),4)*1000," ")</f>
        <v xml:space="preserve"> </v>
      </c>
      <c r="T28" s="439" t="str">
        <f>IFERROR(IF(P28="","",VLOOKUP(P28,'リスト　修正しない事'!$W$3:$X$40,2,0)),0)</f>
        <v/>
      </c>
      <c r="U28" s="544" t="s">
        <v>353</v>
      </c>
      <c r="V28" s="545" t="s">
        <v>335</v>
      </c>
      <c r="W28" s="546"/>
      <c r="X28" s="69" t="str">
        <f>IFERROR(IF(P28="","",VLOOKUP(P28,'リスト　修正しない事'!$AD$2:$AE$40,2,0)),0)</f>
        <v/>
      </c>
      <c r="Y28" s="70">
        <f t="shared" si="51"/>
        <v>0</v>
      </c>
      <c r="Z28" s="547"/>
      <c r="AA28" s="69">
        <f t="shared" si="52"/>
        <v>0</v>
      </c>
      <c r="AB28" s="69">
        <f t="shared" si="53"/>
        <v>0</v>
      </c>
      <c r="AC28" s="71">
        <f t="shared" si="54"/>
        <v>0</v>
      </c>
      <c r="AD28" s="72">
        <f t="shared" si="55"/>
        <v>0</v>
      </c>
      <c r="AE28" s="68"/>
      <c r="AF28" s="546"/>
      <c r="AG28" s="70">
        <f t="shared" si="56"/>
        <v>0</v>
      </c>
      <c r="AH28" s="547"/>
      <c r="AI28" s="547"/>
      <c r="AJ28" s="69">
        <f t="shared" si="57"/>
        <v>0</v>
      </c>
      <c r="AK28" s="548"/>
      <c r="AL28" s="549">
        <f t="shared" ref="AL28:AL35" si="1524">IF($V28="次 年 度",AI28,0)</f>
        <v>0</v>
      </c>
      <c r="AM28" s="68"/>
      <c r="AN28" s="73">
        <f t="shared" ref="AN28:AN35" si="1525">+W28+AF28</f>
        <v>0</v>
      </c>
      <c r="AO28" s="70">
        <f t="shared" si="60"/>
        <v>0</v>
      </c>
      <c r="AP28" s="69">
        <f t="shared" ref="AP28:AP35" si="1526">+Z28+AH28</f>
        <v>0</v>
      </c>
      <c r="AQ28" s="69">
        <f t="shared" ref="AQ28:AQ35" si="1527">+AA28+AI28</f>
        <v>0</v>
      </c>
      <c r="AR28" s="69">
        <f t="shared" ref="AR28:AR35" si="1528">AB28+AJ28</f>
        <v>0</v>
      </c>
      <c r="AS28" s="71">
        <f t="shared" ref="AS28:AS35" si="1529">+AC28+AK28</f>
        <v>0</v>
      </c>
      <c r="AT28" s="72">
        <f t="shared" ref="AT28:AT35" si="1530">+AL28+AD28</f>
        <v>0</v>
      </c>
      <c r="AU28" s="68"/>
      <c r="AV28" s="546"/>
      <c r="AW28" s="69" t="str">
        <f>IFERROR(IF(P28="","",VLOOKUP(P28,'リスト　修正しない事'!$AG$3:$AH$40,2,0)),0)</f>
        <v/>
      </c>
      <c r="AX28" s="70">
        <f t="shared" si="66"/>
        <v>0</v>
      </c>
      <c r="AY28" s="547"/>
      <c r="AZ28" s="69">
        <f t="shared" si="67"/>
        <v>0</v>
      </c>
      <c r="BA28" s="69">
        <f t="shared" si="68"/>
        <v>0</v>
      </c>
      <c r="BB28" s="71">
        <f t="shared" si="69"/>
        <v>0</v>
      </c>
      <c r="BC28" s="72">
        <f t="shared" si="70"/>
        <v>0</v>
      </c>
      <c r="BD28" s="68"/>
      <c r="BE28" s="546"/>
      <c r="BF28" s="70">
        <f t="shared" si="71"/>
        <v>0</v>
      </c>
      <c r="BG28" s="547"/>
      <c r="BH28" s="547"/>
      <c r="BI28" s="69">
        <f t="shared" si="72"/>
        <v>0</v>
      </c>
      <c r="BJ28" s="548"/>
      <c r="BK28" s="549"/>
      <c r="BL28" s="68"/>
      <c r="BM28" s="73">
        <f t="shared" ref="BM28:BM35" si="1531">+AV28+BE28</f>
        <v>0</v>
      </c>
      <c r="BN28" s="70">
        <f t="shared" ref="BN28" si="1532">IF(BO28&gt;0,1,0)</f>
        <v>0</v>
      </c>
      <c r="BO28" s="69">
        <f t="shared" ref="BO28:BO35" si="1533">+AY28+BG28</f>
        <v>0</v>
      </c>
      <c r="BP28" s="69">
        <f t="shared" ref="BP28:BP35" si="1534">+AZ28+BH28</f>
        <v>0</v>
      </c>
      <c r="BQ28" s="69">
        <f t="shared" ref="BQ28:BQ35" si="1535">BA28+BI28</f>
        <v>0</v>
      </c>
      <c r="BR28" s="71">
        <f t="shared" ref="BR28:BR35" si="1536">+BB28+BJ28</f>
        <v>0</v>
      </c>
      <c r="BS28" s="72">
        <f t="shared" ref="BS28:BS35" si="1537">+BK28+BC28</f>
        <v>0</v>
      </c>
      <c r="BT28" s="68"/>
      <c r="BU28" s="546"/>
      <c r="BV28" s="70">
        <f t="shared" si="80"/>
        <v>0</v>
      </c>
      <c r="BW28" s="547"/>
      <c r="BX28" s="547"/>
      <c r="BY28" s="69">
        <f t="shared" ref="BY28" si="1538">BZ28+CA28</f>
        <v>0</v>
      </c>
      <c r="BZ28" s="548"/>
      <c r="CA28" s="549">
        <f t="shared" ref="CA28:CA35" si="1539">IF($V28="次 年 度",BX28,0)</f>
        <v>0</v>
      </c>
      <c r="CB28" s="68"/>
      <c r="CC28" s="73">
        <f t="shared" ref="CC28:CC35" si="1540">SUM(AN28,BM28,BU28)</f>
        <v>0</v>
      </c>
      <c r="CD28" s="70">
        <f t="shared" ref="CD28:CD35" si="1541">SUM(AO28,BN28,BV28)</f>
        <v>0</v>
      </c>
      <c r="CE28" s="69">
        <f t="shared" ref="CE28:CE35" si="1542">SUM(AP28,BO28,BW28)</f>
        <v>0</v>
      </c>
      <c r="CF28" s="69">
        <f t="shared" ref="CF28:CF35" si="1543">SUM(AQ28,BP28,BX28)</f>
        <v>0</v>
      </c>
      <c r="CG28" s="69">
        <f t="shared" ref="CG28:CG35" si="1544">SUM(AR28,BQ28,BY28)</f>
        <v>0</v>
      </c>
      <c r="CH28" s="71">
        <f t="shared" ref="CH28:CH35" si="1545">SUM(AS28,BR28,BZ28)</f>
        <v>0</v>
      </c>
      <c r="CI28" s="72">
        <f t="shared" ref="CI28:CI35" si="1546">SUM(AT28,BS28,CA28)</f>
        <v>0</v>
      </c>
      <c r="CJ28" s="68"/>
      <c r="CK28" s="546"/>
      <c r="CL28" s="69" t="str">
        <f>IFERROR(IF(P28="","",VLOOKUP(P28,'リスト　修正しない事'!$AD$3:$AE$40,2,0)),0)</f>
        <v/>
      </c>
      <c r="CM28" s="70">
        <f t="shared" ref="CM28" si="1547">IF(CN28&gt;0,1,0)</f>
        <v>0</v>
      </c>
      <c r="CN28" s="547"/>
      <c r="CO28" s="69">
        <f t="shared" ref="CO28" si="1548">IFERROR(IF(CN28&gt;0,ROUND(CL28*CN28,0),0),0)</f>
        <v>0</v>
      </c>
      <c r="CP28" s="69">
        <f t="shared" ref="CP28" si="1549">+CQ28+CR28</f>
        <v>0</v>
      </c>
      <c r="CQ28" s="71">
        <f t="shared" ref="CQ28:CQ35" si="1550">IF($V28="初 年 度",CO28,0)</f>
        <v>0</v>
      </c>
      <c r="CR28" s="72">
        <f t="shared" ref="CR28:CR35" si="1551">IF($V28="次 年 度",CO28,0)</f>
        <v>0</v>
      </c>
      <c r="CS28" s="68"/>
      <c r="CT28" s="546"/>
      <c r="CU28" s="70">
        <f t="shared" ref="CU28" si="1552">IF(CV28&gt;0,1,0)</f>
        <v>0</v>
      </c>
      <c r="CV28" s="547"/>
      <c r="CW28" s="547"/>
      <c r="CX28" s="69">
        <f t="shared" ref="CX28" si="1553">CY28+CZ28</f>
        <v>0</v>
      </c>
      <c r="CY28" s="548"/>
      <c r="CZ28" s="549"/>
      <c r="DA28" s="68"/>
      <c r="DB28" s="73">
        <f t="shared" ref="DB28:DB35" si="1554">+CK28+CT28</f>
        <v>0</v>
      </c>
      <c r="DC28" s="70">
        <f t="shared" ref="DC28" si="1555">IF(DD28&gt;0,1,0)</f>
        <v>0</v>
      </c>
      <c r="DD28" s="69">
        <f t="shared" ref="DD28:DD35" si="1556">+CN28+CV28</f>
        <v>0</v>
      </c>
      <c r="DE28" s="69">
        <f t="shared" ref="DE28:DE35" si="1557">+CO28+CW28</f>
        <v>0</v>
      </c>
      <c r="DF28" s="69">
        <f t="shared" ref="DF28:DF35" si="1558">CP28+CX28</f>
        <v>0</v>
      </c>
      <c r="DG28" s="71">
        <f t="shared" ref="DG28:DG35" si="1559">+CQ28+CY28</f>
        <v>0</v>
      </c>
      <c r="DH28" s="72">
        <f t="shared" ref="DH28:DH35" si="1560">+CZ28+CR28</f>
        <v>0</v>
      </c>
      <c r="DI28" s="68"/>
      <c r="DJ28" s="546"/>
      <c r="DK28" s="69" t="str">
        <f>IFERROR(IF(P28="","",VLOOKUP(P28,'リスト　修正しない事'!$AG$3:$AH$40,2,0)),0)</f>
        <v/>
      </c>
      <c r="DL28" s="70">
        <f t="shared" si="104"/>
        <v>0</v>
      </c>
      <c r="DM28" s="547"/>
      <c r="DN28" s="69">
        <f t="shared" si="105"/>
        <v>0</v>
      </c>
      <c r="DO28" s="69">
        <f t="shared" si="106"/>
        <v>0</v>
      </c>
      <c r="DP28" s="71">
        <f t="shared" si="107"/>
        <v>0</v>
      </c>
      <c r="DQ28" s="72">
        <f t="shared" si="108"/>
        <v>0</v>
      </c>
      <c r="DR28" s="68"/>
      <c r="DS28" s="546"/>
      <c r="DT28" s="70">
        <f t="shared" ref="DT28" si="1561">IF(DU28&gt;0,1,0)</f>
        <v>0</v>
      </c>
      <c r="DU28" s="547"/>
      <c r="DV28" s="547"/>
      <c r="DW28" s="69">
        <f t="shared" ref="DW28" si="1562">+DX28+DY28</f>
        <v>0</v>
      </c>
      <c r="DX28" s="548"/>
      <c r="DY28" s="549"/>
      <c r="DZ28" s="68"/>
      <c r="EA28" s="73">
        <f t="shared" ref="EA28:EA35" si="1563">+DJ28+DS28</f>
        <v>0</v>
      </c>
      <c r="EB28" s="70">
        <f t="shared" ref="EB28:EB35" si="1564">+DL28+DT28</f>
        <v>0</v>
      </c>
      <c r="EC28" s="69">
        <f t="shared" ref="EC28:EC35" si="1565">+DM28+DU28</f>
        <v>0</v>
      </c>
      <c r="ED28" s="69">
        <f t="shared" ref="ED28:ED35" si="1566">+DN28+DV28</f>
        <v>0</v>
      </c>
      <c r="EE28" s="69">
        <f t="shared" ref="EE28:EE35" si="1567">+DO28+DW28</f>
        <v>0</v>
      </c>
      <c r="EF28" s="71">
        <f t="shared" ref="EF28:EF35" si="1568">+DP28+DX28</f>
        <v>0</v>
      </c>
      <c r="EG28" s="72">
        <f t="shared" ref="EG28:EG35" si="1569">+DQ28+DY28</f>
        <v>0</v>
      </c>
      <c r="EH28" s="68"/>
      <c r="EI28" s="73">
        <f t="shared" ref="EI28:EI35" si="1570">+DB28+EA28</f>
        <v>0</v>
      </c>
      <c r="EJ28" s="70">
        <f t="shared" ref="EJ28:EJ35" si="1571">+DC28+EB28</f>
        <v>0</v>
      </c>
      <c r="EK28" s="69">
        <f t="shared" ref="EK28:EK35" si="1572">+DD28+EC28</f>
        <v>0</v>
      </c>
      <c r="EL28" s="69">
        <f t="shared" ref="EL28:EL35" si="1573">+DE28+ED28</f>
        <v>0</v>
      </c>
      <c r="EM28" s="69">
        <f t="shared" ref="EM28:EM35" si="1574">+DF28+EE28</f>
        <v>0</v>
      </c>
      <c r="EN28" s="71">
        <f t="shared" ref="EN28:EN35" si="1575">+DG28+EF28</f>
        <v>0</v>
      </c>
      <c r="EO28" s="72">
        <f t="shared" ref="EO28:EO35" si="1576">+DH28+EG28</f>
        <v>0</v>
      </c>
      <c r="EP28" s="68"/>
      <c r="EQ28" s="546"/>
      <c r="ER28" s="70">
        <f t="shared" ref="ER28" si="1577">IF(ES28&gt;0,1,0)</f>
        <v>0</v>
      </c>
      <c r="ES28" s="547"/>
      <c r="ET28" s="548"/>
      <c r="EU28" s="69">
        <f t="shared" ref="EU28" si="1578">+EV28+EW28</f>
        <v>0</v>
      </c>
      <c r="EV28" s="548"/>
      <c r="EW28" s="549"/>
      <c r="EX28" s="68"/>
      <c r="EY28" s="546"/>
      <c r="EZ28" s="70">
        <f t="shared" ref="EZ28" si="1579">IF(FA28&gt;0,1,0)</f>
        <v>0</v>
      </c>
      <c r="FA28" s="547"/>
      <c r="FB28" s="548"/>
      <c r="FC28" s="69">
        <f t="shared" ref="FC28" si="1580">+FD28+FE28</f>
        <v>0</v>
      </c>
      <c r="FD28" s="548"/>
      <c r="FE28" s="549"/>
      <c r="FF28" s="68"/>
      <c r="FG28" s="546"/>
      <c r="FH28" s="70">
        <f t="shared" ref="FH28" si="1581">IF(FI28&gt;0,1,0)</f>
        <v>0</v>
      </c>
      <c r="FI28" s="547"/>
      <c r="FJ28" s="548"/>
      <c r="FK28" s="69">
        <f t="shared" ref="FK28" si="1582">+FL28+FM28</f>
        <v>0</v>
      </c>
      <c r="FL28" s="548"/>
      <c r="FM28" s="549"/>
      <c r="FN28" s="68"/>
      <c r="FO28" s="546"/>
      <c r="FP28" s="70">
        <f t="shared" ref="FP28" si="1583">IF(FQ28&gt;0,1,0)</f>
        <v>0</v>
      </c>
      <c r="FQ28" s="547"/>
      <c r="FR28" s="548"/>
      <c r="FS28" s="69">
        <f t="shared" ref="FS28" si="1584">+FT28+FU28</f>
        <v>0</v>
      </c>
      <c r="FT28" s="548"/>
      <c r="FU28" s="549"/>
      <c r="FV28" s="68"/>
      <c r="FW28" s="73">
        <f t="shared" ref="FW28:FW35" si="1585">+EQ28+EY28+FG28+FO28</f>
        <v>0</v>
      </c>
      <c r="FX28" s="69">
        <f t="shared" ref="FX28:FX35" si="1586">+ER28+EZ28+FH28+FP28</f>
        <v>0</v>
      </c>
      <c r="FY28" s="69">
        <f t="shared" ref="FY28:FY35" si="1587">+ES28+FA28+FI28+FQ28</f>
        <v>0</v>
      </c>
      <c r="FZ28" s="69">
        <f t="shared" ref="FZ28:FZ35" si="1588">+ET28+FB28+FJ28+FR28</f>
        <v>0</v>
      </c>
      <c r="GA28" s="69">
        <f t="shared" ref="GA28:GA35" si="1589">+EU28+FC28+FK28+FS28</f>
        <v>0</v>
      </c>
      <c r="GB28" s="74">
        <f t="shared" ref="GB28:GB35" si="1590">+EV28+FD28+FL28+FT28</f>
        <v>0</v>
      </c>
      <c r="GC28" s="68"/>
      <c r="GD28" s="550"/>
      <c r="GE28" s="71" t="str">
        <f>IFERROR(IF(P28="","",VLOOKUP(P28,'リスト　修正しない事'!$AJ$3:$AK$40,2,0)),0)</f>
        <v/>
      </c>
      <c r="GF28" s="75">
        <f t="shared" ref="GF28" si="1591">IF(GG28&gt;0,1,0)</f>
        <v>0</v>
      </c>
      <c r="GG28" s="547"/>
      <c r="GH28" s="69">
        <f t="shared" si="140"/>
        <v>0</v>
      </c>
      <c r="GI28" s="69">
        <f t="shared" ref="GI28" si="1592">+GJ28+GK28</f>
        <v>0</v>
      </c>
      <c r="GJ28" s="71">
        <f t="shared" ref="GJ28:GJ35" si="1593">IF($V28="初 年 度",GH28,0)</f>
        <v>0</v>
      </c>
      <c r="GK28" s="72">
        <f t="shared" ref="GK28:GK35" si="1594">IF($V28="次 年 度",GH28,0)</f>
        <v>0</v>
      </c>
      <c r="GL28" s="68"/>
      <c r="GM28" s="550"/>
      <c r="GN28" s="409">
        <f t="shared" ref="GN28" si="1595">IF(GO28&gt;0,1,0)</f>
        <v>0</v>
      </c>
      <c r="GO28" s="547"/>
      <c r="GP28" s="547"/>
      <c r="GQ28" s="69">
        <f t="shared" ref="GQ28" si="1596">+GR28+GS28</f>
        <v>0</v>
      </c>
      <c r="GR28" s="548"/>
      <c r="GS28" s="549"/>
      <c r="GT28" s="68"/>
      <c r="GU28" s="76">
        <f t="shared" ref="GU28:GU35" si="1597">GD28+GM28</f>
        <v>0</v>
      </c>
      <c r="GV28" s="409" t="e">
        <f t="shared" ref="GV28:GV35" si="1598">GE28+GN28</f>
        <v>#VALUE!</v>
      </c>
      <c r="GW28" s="69">
        <f t="shared" ref="GW28:GW35" si="1599">GG28+GO28</f>
        <v>0</v>
      </c>
      <c r="GX28" s="69">
        <f t="shared" ref="GX28:GX35" si="1600">GH28+GP28</f>
        <v>0</v>
      </c>
      <c r="GY28" s="69">
        <f t="shared" ref="GY28:GY35" si="1601">GI28+GQ28</f>
        <v>0</v>
      </c>
      <c r="GZ28" s="71">
        <f t="shared" ref="GZ28:GZ35" si="1602">GJ28+GR28</f>
        <v>0</v>
      </c>
      <c r="HA28" s="72">
        <f t="shared" ref="HA28:HA35" si="1603">GK28+GS28</f>
        <v>0</v>
      </c>
      <c r="HB28" s="68"/>
      <c r="HC28" s="550"/>
      <c r="HD28" s="409">
        <f t="shared" ref="HD28" si="1604">IF(HE28&gt;0,1,0)</f>
        <v>0</v>
      </c>
      <c r="HE28" s="547"/>
      <c r="HF28" s="548"/>
      <c r="HG28" s="69">
        <f t="shared" ref="HG28" si="1605">+HH28+HI28</f>
        <v>0</v>
      </c>
      <c r="HH28" s="548"/>
      <c r="HI28" s="549"/>
      <c r="HJ28" s="68"/>
      <c r="HK28" s="550"/>
      <c r="HL28" s="409">
        <f t="shared" ref="HL28" si="1606">IF(HM28&gt;0,1,0)</f>
        <v>0</v>
      </c>
      <c r="HM28" s="547"/>
      <c r="HN28" s="548"/>
      <c r="HO28" s="69">
        <f t="shared" ref="HO28" si="1607">+HP28+HQ28</f>
        <v>0</v>
      </c>
      <c r="HP28" s="548"/>
      <c r="HQ28" s="549"/>
      <c r="HR28" s="68"/>
      <c r="HS28" s="550"/>
      <c r="HT28" s="409">
        <f t="shared" ref="HT28" si="1608">IF(HU28&gt;0,1,0)</f>
        <v>0</v>
      </c>
      <c r="HU28" s="547"/>
      <c r="HV28" s="548"/>
      <c r="HW28" s="69">
        <f t="shared" ref="HW28" si="1609">+HX28+HY28</f>
        <v>0</v>
      </c>
      <c r="HX28" s="548"/>
      <c r="HY28" s="549"/>
      <c r="HZ28" s="68"/>
      <c r="IA28" s="550"/>
      <c r="IB28" s="409">
        <f t="shared" ref="IB28" si="1610">IF(IC28&gt;0,1,0)</f>
        <v>0</v>
      </c>
      <c r="IC28" s="547"/>
      <c r="ID28" s="548"/>
      <c r="IE28" s="69">
        <f t="shared" ref="IE28" si="1611">+IF28+IG28</f>
        <v>0</v>
      </c>
      <c r="IF28" s="548"/>
      <c r="IG28" s="549"/>
      <c r="IH28" s="68"/>
      <c r="II28" s="73">
        <f t="shared" ref="II28:II35" si="1612">HK28+HS28+IA28</f>
        <v>0</v>
      </c>
      <c r="IJ28" s="71">
        <f t="shared" ref="IJ28:IJ35" si="1613">HL28+HT28+IB28</f>
        <v>0</v>
      </c>
      <c r="IK28" s="71">
        <f t="shared" ref="IK28:IK35" si="1614">HN28+HV28+ID28</f>
        <v>0</v>
      </c>
      <c r="IL28" s="69">
        <f t="shared" ref="IL28:IL35" si="1615">HO28+HW28+IE28</f>
        <v>0</v>
      </c>
      <c r="IM28" s="71">
        <f t="shared" ref="IM28:IM35" si="1616">HP28+HX28+IF28</f>
        <v>0</v>
      </c>
      <c r="IN28" s="72">
        <f t="shared" ref="IN28:IN35" si="1617">HQ28+HY28+IG28</f>
        <v>0</v>
      </c>
      <c r="IO28" s="68"/>
      <c r="IP28" s="76">
        <f t="shared" ref="IP28:IP35" si="1618">+CC28+EI28+FW28+GU28+HC28+II28</f>
        <v>0</v>
      </c>
      <c r="IQ28" s="72" t="e">
        <f t="shared" ref="IQ28:IQ35" si="1619">+CD28+EJ28+FX28+GV28+HD28+IJ28</f>
        <v>#VALUE!</v>
      </c>
      <c r="IR28" s="72">
        <f t="shared" ref="IR28:IR35" si="1620">+CE28+EK28+FY28+GW28+HE28+IK28</f>
        <v>0</v>
      </c>
      <c r="IS28" s="71">
        <f t="shared" ref="IS28:IS35" si="1621">+CF28+EL28+FZ28+GX28+HF28+IL28</f>
        <v>0</v>
      </c>
      <c r="IT28" s="69">
        <f t="shared" ref="IT28:IT35" si="1622">+CG28+EM28+GA28+GY28+HG28+IM28</f>
        <v>0</v>
      </c>
      <c r="IU28" s="74">
        <f t="shared" ref="IU28:IU35" si="1623">+CH28+EN28+GB28+GZ28+HH28+IN28</f>
        <v>0</v>
      </c>
      <c r="IV28" s="546"/>
      <c r="IW28" s="69">
        <f t="shared" ref="IW28" si="1624">IF(IX28&gt;0,1,0)</f>
        <v>0</v>
      </c>
      <c r="IX28" s="548"/>
      <c r="IY28" s="71">
        <f t="shared" si="174"/>
        <v>0</v>
      </c>
      <c r="IZ28" s="69">
        <f t="shared" ref="IZ28" si="1625">+JA28+JB28</f>
        <v>0</v>
      </c>
      <c r="JA28" s="71">
        <f t="shared" ref="JA28:JA35" si="1626">IF($V28="初 年 度",IY28,0)</f>
        <v>0</v>
      </c>
      <c r="JB28" s="77">
        <f t="shared" ref="JB28:JB35" si="1627">IF($V28="次 年 度",IY28,0)</f>
        <v>0</v>
      </c>
      <c r="JC28" s="76">
        <f t="shared" ref="JC28:JC35" si="1628">+IR28+IY28</f>
        <v>0</v>
      </c>
      <c r="JD28" s="71">
        <f t="shared" ref="JD28:JD35" si="1629">+IS28+IZ28</f>
        <v>0</v>
      </c>
      <c r="JE28" s="71">
        <f t="shared" ref="JE28:JE35" si="1630">+IT28+JA28</f>
        <v>0</v>
      </c>
      <c r="JF28" s="78">
        <f t="shared" ref="JF28:JF35" si="1631">+IU28+JB28</f>
        <v>0</v>
      </c>
      <c r="JG28" s="826"/>
      <c r="JH28" s="827"/>
      <c r="JI28" s="828"/>
      <c r="JJ28" s="826"/>
      <c r="JK28" s="827"/>
      <c r="JL28" s="828"/>
      <c r="JM28" s="826"/>
      <c r="JN28" s="827"/>
      <c r="JO28" s="828"/>
      <c r="JP28" s="826"/>
      <c r="JQ28" s="827"/>
      <c r="JR28" s="828"/>
      <c r="JS28" s="829"/>
      <c r="JT28" s="827"/>
      <c r="JU28" s="828"/>
      <c r="JV28" s="826"/>
      <c r="JW28" s="827"/>
      <c r="JX28" s="828"/>
      <c r="JY28" s="826"/>
      <c r="JZ28" s="827"/>
      <c r="KA28" s="828"/>
      <c r="KB28" s="826"/>
      <c r="KC28" s="827"/>
      <c r="KD28" s="828"/>
      <c r="KE28" s="826"/>
      <c r="KF28" s="827"/>
      <c r="KG28" s="828"/>
      <c r="KH28" s="829"/>
      <c r="KI28" s="827"/>
      <c r="KJ28" s="828"/>
      <c r="KK28" s="829"/>
      <c r="KL28" s="827"/>
      <c r="KM28" s="828"/>
      <c r="KN28" s="826"/>
      <c r="KO28" s="827"/>
      <c r="KP28" s="828"/>
      <c r="KQ28" s="830"/>
      <c r="KR28" s="831"/>
      <c r="KS28" s="828"/>
      <c r="KT28" s="826"/>
      <c r="KU28" s="827"/>
      <c r="KV28" s="828"/>
      <c r="KW28" s="826"/>
      <c r="KX28" s="827"/>
      <c r="KY28" s="828"/>
      <c r="KZ28" s="830"/>
      <c r="LA28" s="827"/>
      <c r="LB28" s="828"/>
      <c r="LC28" s="826"/>
      <c r="LD28" s="827"/>
      <c r="LE28" s="828"/>
      <c r="LF28" s="830"/>
      <c r="LG28" s="827"/>
      <c r="LH28" s="828"/>
      <c r="LI28" s="829"/>
      <c r="LJ28" s="827"/>
      <c r="LK28" s="828"/>
      <c r="LL28" s="826"/>
      <c r="LM28" s="827"/>
      <c r="LN28" s="832"/>
      <c r="LO28" s="833"/>
      <c r="LP28" s="179"/>
      <c r="LQ28" s="181"/>
      <c r="LR28" s="410"/>
      <c r="LS28" s="411"/>
      <c r="LT28" s="412"/>
      <c r="LU28" s="412"/>
      <c r="LV28" s="413"/>
      <c r="LW28" s="411"/>
      <c r="LX28" s="412"/>
      <c r="LY28" s="412"/>
      <c r="LZ28" s="412"/>
      <c r="MA28" s="412"/>
      <c r="MB28" s="414"/>
      <c r="MC28" s="411"/>
      <c r="MD28" s="414"/>
      <c r="ME28" s="415"/>
      <c r="MF28" s="415"/>
      <c r="MG28" s="415"/>
      <c r="MH28" s="415"/>
      <c r="MI28" s="415"/>
      <c r="MJ28" s="415"/>
      <c r="MK28" s="415"/>
      <c r="ML28" s="415"/>
      <c r="MM28" s="416"/>
      <c r="MN28" s="416"/>
      <c r="MO28" s="416"/>
    </row>
    <row r="29" spans="1:353" ht="18.75" customHeight="1">
      <c r="A29" s="516" t="str">
        <f t="shared" si="46"/>
        <v>令和７年度</v>
      </c>
      <c r="B29" s="518" t="str">
        <f t="shared" si="47"/>
        <v>2次</v>
      </c>
      <c r="C29" s="521" t="str">
        <f t="shared" si="48"/>
        <v>群馬県</v>
      </c>
      <c r="D29" s="79">
        <f t="shared" si="9"/>
        <v>7</v>
      </c>
      <c r="E29" s="80" t="s">
        <v>5</v>
      </c>
      <c r="F29" s="527"/>
      <c r="G29" s="907">
        <f t="shared" ref="G29:G35" si="1632">+G28</f>
        <v>0</v>
      </c>
      <c r="H29" s="908"/>
      <c r="I29" s="909"/>
      <c r="J29" s="909"/>
      <c r="K29" s="910"/>
      <c r="L29" s="87"/>
      <c r="M29" s="92" t="str">
        <f t="shared" ref="H29:R29" si="1633">IF($F29="今回請求",M28,IF($F29="済",M28,""))</f>
        <v/>
      </c>
      <c r="N29" s="91"/>
      <c r="O29" s="85" t="str">
        <f t="shared" si="1633"/>
        <v/>
      </c>
      <c r="P29" s="86"/>
      <c r="Q29" s="911" t="str">
        <f t="shared" si="1633"/>
        <v/>
      </c>
      <c r="R29" s="84" t="str">
        <f t="shared" si="1633"/>
        <v/>
      </c>
      <c r="S29" s="923" t="str">
        <f t="shared" ref="S29:S35" si="1634">IFERROR(IF((W29+AV29)&gt;0,ROUNDDOWN((W29+AV29)/(Z29+AY29),4)*1000," "),"")</f>
        <v/>
      </c>
      <c r="T29" s="440" t="str">
        <f>IFERROR(IF(P29="","",VLOOKUP(P29,'リスト　修正しない事'!$W$3:$X$40,2,0)),0)</f>
        <v/>
      </c>
      <c r="U29" s="912" t="str">
        <f t="shared" ref="U29:U35" si="1635">IF($F29="今回請求",U28,IF($F29="済",U28,""))</f>
        <v/>
      </c>
      <c r="V29" s="913" t="str">
        <f t="shared" ref="V29:V35" si="1636">IF($F29="今回請求",V28,IF($F29="済",V28,""))</f>
        <v/>
      </c>
      <c r="W29" s="85" t="str">
        <f t="shared" ref="W29:W35" si="1637">IFERROR(IF($F29="今回請求",W28,IF($F29="済",W28,"")),"")</f>
        <v/>
      </c>
      <c r="X29" s="81" t="str">
        <f>IFERROR(IF(P29="","",VLOOKUP(P29,'リスト　修正しない事'!$AD$2:$AE$40,2,0)),0)</f>
        <v/>
      </c>
      <c r="Y29" s="82">
        <f t="shared" si="51"/>
        <v>1</v>
      </c>
      <c r="Z29" s="85" t="str">
        <f t="shared" ref="Z29:Z35" si="1638">IFERROR(IF($F29="今回請求",Z28,IF($F29="済",Z28,"")),"")</f>
        <v/>
      </c>
      <c r="AA29" s="83">
        <f t="shared" si="52"/>
        <v>0</v>
      </c>
      <c r="AB29" s="84">
        <f t="shared" si="53"/>
        <v>0</v>
      </c>
      <c r="AC29" s="85">
        <f t="shared" si="54"/>
        <v>0</v>
      </c>
      <c r="AD29" s="86">
        <f t="shared" si="55"/>
        <v>0</v>
      </c>
      <c r="AE29" s="917"/>
      <c r="AF29" s="85" t="str">
        <f t="shared" ref="AF29:AF35" si="1639">IFERROR(IF($F29="今回請求",AF28,IF($F29="済",AF28,"")),"")</f>
        <v/>
      </c>
      <c r="AG29" s="82">
        <f t="shared" si="56"/>
        <v>1</v>
      </c>
      <c r="AH29" s="85" t="str">
        <f t="shared" ref="AH29:AH35" si="1640">IFERROR(IF($F29="今回請求",AH28,IF($F29="済",AH28,"")),"")</f>
        <v/>
      </c>
      <c r="AI29" s="914"/>
      <c r="AJ29" s="84">
        <f t="shared" si="57"/>
        <v>0</v>
      </c>
      <c r="AK29" s="915"/>
      <c r="AL29" s="916"/>
      <c r="AM29" s="917"/>
      <c r="AN29" s="85">
        <f t="shared" ref="AN29:AN35" si="1641">SUM(W29,AF29)</f>
        <v>0</v>
      </c>
      <c r="AO29" s="82">
        <f t="shared" si="60"/>
        <v>2</v>
      </c>
      <c r="AP29" s="85">
        <f t="shared" ref="AP29:AP35" si="1642">SUM(Z29,AH29)</f>
        <v>0</v>
      </c>
      <c r="AQ29" s="83">
        <f t="shared" ref="AQ29:AQ35" si="1643">SUM(AA29,AI29)</f>
        <v>0</v>
      </c>
      <c r="AR29" s="84">
        <f t="shared" ref="AR29:AR35" si="1644">SUM(AB29,AJ29)</f>
        <v>0</v>
      </c>
      <c r="AS29" s="85">
        <f t="shared" ref="AS29:AS35" si="1645">SUM(AC29,AK29)</f>
        <v>0</v>
      </c>
      <c r="AT29" s="86">
        <f t="shared" ref="AT29:AT35" si="1646">SUM(AD29,AL29)</f>
        <v>0</v>
      </c>
      <c r="AU29" s="917"/>
      <c r="AV29" s="85" t="str">
        <f t="shared" ref="AV29:AV35" si="1647">IFERROR(IF($F29="今回請求",AV28,IF($F29="済",AV28,"")),"")</f>
        <v/>
      </c>
      <c r="AW29" s="81" t="str">
        <f>IFERROR(IF(P29="","",VLOOKUP(P29,'リスト　修正しない事'!$AG$3:$AH$40,2,0)),0)</f>
        <v/>
      </c>
      <c r="AX29" s="82">
        <f t="shared" si="66"/>
        <v>1</v>
      </c>
      <c r="AY29" s="85" t="str">
        <f t="shared" ref="AY29:AY35" si="1648">IFERROR(IF($F29="今回請求",AY28,IF($F29="済",AY28,"")),"")</f>
        <v/>
      </c>
      <c r="AZ29" s="83">
        <f t="shared" si="67"/>
        <v>0</v>
      </c>
      <c r="BA29" s="84">
        <f t="shared" si="68"/>
        <v>0</v>
      </c>
      <c r="BB29" s="85">
        <f t="shared" si="69"/>
        <v>0</v>
      </c>
      <c r="BC29" s="86">
        <f t="shared" si="70"/>
        <v>0</v>
      </c>
      <c r="BD29" s="917"/>
      <c r="BE29" s="85" t="str">
        <f t="shared" ref="BE29:BE35" si="1649">IFERROR(IF($F29="今回請求",BE28,IF($F29="済",BE28,"")),"")</f>
        <v/>
      </c>
      <c r="BF29" s="82">
        <f t="shared" si="71"/>
        <v>1</v>
      </c>
      <c r="BG29" s="85" t="str">
        <f t="shared" ref="BG29:BG35" si="1650">IFERROR(IF($F29="今回請求",BG28,IF($F29="済",BG28,"")),"")</f>
        <v/>
      </c>
      <c r="BH29" s="914"/>
      <c r="BI29" s="84">
        <f t="shared" si="72"/>
        <v>0</v>
      </c>
      <c r="BJ29" s="915"/>
      <c r="BK29" s="916"/>
      <c r="BL29" s="917"/>
      <c r="BM29" s="85">
        <f t="shared" ref="BM29:BM35" si="1651">SUM(AV29,BE29)</f>
        <v>0</v>
      </c>
      <c r="BN29" s="85">
        <f t="shared" ref="BN29:BN35" si="1652">SUM(AX29,BF29)</f>
        <v>2</v>
      </c>
      <c r="BO29" s="85">
        <f t="shared" ref="BO29:BO35" si="1653">SUM(AY29,BG29)</f>
        <v>0</v>
      </c>
      <c r="BP29" s="83">
        <f t="shared" ref="BP29:BP35" si="1654">SUM(AZ29,BH29)</f>
        <v>0</v>
      </c>
      <c r="BQ29" s="84">
        <f t="shared" ref="BQ29:BQ35" si="1655">SUM(BA29,BI29)</f>
        <v>0</v>
      </c>
      <c r="BR29" s="85">
        <f t="shared" ref="BR29:BR35" si="1656">SUM(BB29,BJ29)</f>
        <v>0</v>
      </c>
      <c r="BS29" s="86">
        <f t="shared" ref="BS29:BS35" si="1657">SUM(BC29,BK29)</f>
        <v>0</v>
      </c>
      <c r="BT29" s="917"/>
      <c r="BU29" s="85" t="str">
        <f t="shared" ref="BU29:BU35" si="1658">IFERROR(IF($F29="今回請求",BU28,IF($F29="済",BU28,"")),"")</f>
        <v/>
      </c>
      <c r="BV29" s="82">
        <f t="shared" si="80"/>
        <v>1</v>
      </c>
      <c r="BW29" s="85" t="str">
        <f t="shared" ref="BW29:BW35" si="1659">IFERROR(IF($F29="今回請求",BW28,IF($F29="済",BW28,"")),"")</f>
        <v/>
      </c>
      <c r="BX29" s="914"/>
      <c r="BY29" s="84">
        <f t="shared" ref="BY29" si="1660">+BZ29+CA29</f>
        <v>0</v>
      </c>
      <c r="BZ29" s="915"/>
      <c r="CA29" s="916"/>
      <c r="CB29" s="917"/>
      <c r="CC29" s="85" t="str">
        <f t="shared" ref="CC29:CC35" si="1661">IFERROR(IF($F29="今回請求",CC28,IF($F29="済",CC28,"")),"")</f>
        <v/>
      </c>
      <c r="CD29" s="82" t="str">
        <f t="shared" ref="CD29:CD35" si="1662">IFERROR(IF($F29="今回請求",CD28,IF($F29="済",CD28,"")),"")</f>
        <v/>
      </c>
      <c r="CE29" s="85" t="str">
        <f t="shared" ref="CE29:CE35" si="1663">IFERROR(IF($F29="今回請求",CE28,IF($F29="済",CE28,"")),"")</f>
        <v/>
      </c>
      <c r="CF29" s="83" t="str">
        <f t="shared" ref="CF29:CF35" si="1664">IFERROR(IF($F29="今回請求",CF28,IF($F29="済",CF28,"")),"")</f>
        <v/>
      </c>
      <c r="CG29" s="84" t="str">
        <f t="shared" ref="CG29:CG35" si="1665">IFERROR(IF($F29="今回請求",CG28,IF($F29="済",CG28,"")),"")</f>
        <v/>
      </c>
      <c r="CH29" s="85" t="str">
        <f t="shared" ref="CH29:CH35" si="1666">IFERROR(IF($F29="今回請求",CH28,IF($F29="済",CH28,"")),"")</f>
        <v/>
      </c>
      <c r="CI29" s="86" t="str">
        <f t="shared" ref="CI29:CI35" si="1667">IFERROR(IF($F29="今回請求",CI28,IF($F29="済",CI28,"")),"")</f>
        <v/>
      </c>
      <c r="CJ29" s="917"/>
      <c r="CK29" s="85" t="str">
        <f t="shared" ref="CK29:CK35" si="1668">IFERROR(IF($F29="今回請求",CK28,IF($F29="済",CK28,"")),"")</f>
        <v/>
      </c>
      <c r="CL29" s="81" t="str">
        <f t="shared" ref="CL29:CL35" si="1669">IFERROR(IF($F29="今回請求",CL28,IF($F29="済",CL28,"")),"")</f>
        <v/>
      </c>
      <c r="CM29" s="82" t="str">
        <f t="shared" ref="CM29:CM35" si="1670">IFERROR(IF($F29="今回請求",CM28,IF($F29="済",CM28,"")),"")</f>
        <v/>
      </c>
      <c r="CN29" s="85" t="str">
        <f t="shared" ref="CN29:CN35" si="1671">IFERROR(IF($F29="今回請求",CN28,IF($F29="済",CN28,"")),"")</f>
        <v/>
      </c>
      <c r="CO29" s="83" t="str">
        <f t="shared" ref="CO29:CO35" si="1672">IFERROR(IF($F29="今回請求",CO28,IF($F29="済",CO28,"")),"")</f>
        <v/>
      </c>
      <c r="CP29" s="84" t="str">
        <f t="shared" ref="CP29:CP35" si="1673">IFERROR(IF($F29="今回請求",CP28,IF($F29="済",CP28,"")),"")</f>
        <v/>
      </c>
      <c r="CQ29" s="85" t="str">
        <f t="shared" ref="CQ29:CQ35" si="1674">IFERROR(IF($F29="今回請求",CQ28,IF($F29="済",CQ28,"")),"")</f>
        <v/>
      </c>
      <c r="CR29" s="86" t="str">
        <f t="shared" ref="CR29:CR35" si="1675">IFERROR(IF($F29="今回請求",CR28,IF($F29="済",CR28,"")),"")</f>
        <v/>
      </c>
      <c r="CS29" s="917"/>
      <c r="CT29" s="85" t="str">
        <f t="shared" ref="CT29:CT35" si="1676">IFERROR(IF($F29="今回請求",CT28,IF($F29="済",CT28,"")),"")</f>
        <v/>
      </c>
      <c r="CU29" s="82" t="str">
        <f t="shared" ref="CU29:CU35" si="1677">IFERROR(IF($F29="今回請求",CU28,IF($F29="済",CU28,"")),"")</f>
        <v/>
      </c>
      <c r="CV29" s="85" t="str">
        <f t="shared" ref="CV29:CV35" si="1678">IFERROR(IF($F29="今回請求",CV28,IF($F29="済",CV28,"")),"")</f>
        <v/>
      </c>
      <c r="CW29" s="83" t="str">
        <f t="shared" ref="CW29:CW35" si="1679">IFERROR(IF($F29="今回請求",CW28,IF($F29="済",CW28,"")),"")</f>
        <v/>
      </c>
      <c r="CX29" s="84" t="str">
        <f t="shared" ref="CX29:CX35" si="1680">IFERROR(IF($F29="今回請求",CX28,IF($F29="済",CX28,"")),"")</f>
        <v/>
      </c>
      <c r="CY29" s="85" t="str">
        <f t="shared" ref="CY29:CY35" si="1681">IFERROR(IF($F29="今回請求",CY28,IF($F29="済",CY28,"")),"")</f>
        <v/>
      </c>
      <c r="CZ29" s="86" t="str">
        <f t="shared" ref="CZ29:CZ35" si="1682">IFERROR(IF($F29="今回請求",CZ28,IF($F29="済",CZ28,"")),"")</f>
        <v/>
      </c>
      <c r="DA29" s="917"/>
      <c r="DB29" s="85" t="str">
        <f t="shared" ref="DB29:DB35" si="1683">IFERROR(IF($F29="今回請求",DB28,IF($F29="済",DB28,"")),"")</f>
        <v/>
      </c>
      <c r="DC29" s="82"/>
      <c r="DD29" s="85"/>
      <c r="DE29" s="83"/>
      <c r="DF29" s="84"/>
      <c r="DG29" s="85"/>
      <c r="DH29" s="86"/>
      <c r="DI29" s="917"/>
      <c r="DJ29" s="85" t="str">
        <f t="shared" ref="DJ29:DJ35" si="1684">IFERROR(IF($F29="今回請求",DJ28,IF($F29="済",DJ28,"")),"")</f>
        <v/>
      </c>
      <c r="DK29" s="81" t="str">
        <f>IFERROR(IF(DC29="","",VLOOKUP(DC29,'リスト　修正しない事'!$AD$2:$AE$40,2,0)),0)</f>
        <v/>
      </c>
      <c r="DL29" s="82">
        <f t="shared" si="104"/>
        <v>1</v>
      </c>
      <c r="DM29" s="85" t="str">
        <f t="shared" ref="DM29:DM35" si="1685">IFERROR(IF($F29="今回請求",DM28,IF($F29="済",DM28,"")),"")</f>
        <v/>
      </c>
      <c r="DN29" s="83">
        <f t="shared" si="105"/>
        <v>0</v>
      </c>
      <c r="DO29" s="84">
        <f t="shared" si="106"/>
        <v>0</v>
      </c>
      <c r="DP29" s="85">
        <f t="shared" si="107"/>
        <v>0</v>
      </c>
      <c r="DQ29" s="86">
        <f t="shared" si="108"/>
        <v>0</v>
      </c>
      <c r="DR29" s="917"/>
      <c r="DS29" s="85">
        <f t="shared" ref="DS29" si="1686">IFERROR(IF(DR29&gt;0,ROUND(DP29*DR29,0),0),0)</f>
        <v>0</v>
      </c>
      <c r="DT29" s="82">
        <f t="shared" ref="DT29" si="1687">IFERROR(IF(DS29&gt;0,ROUND(DQ29*DS29,0),0),0)</f>
        <v>0</v>
      </c>
      <c r="DU29" s="85">
        <f t="shared" ref="DU29" si="1688">IFERROR(IF(DT29&gt;0,ROUND(DR29*DT29,0),0),0)</f>
        <v>0</v>
      </c>
      <c r="DV29" s="83">
        <f t="shared" ref="DV29" si="1689">IFERROR(IF(DU29&gt;0,ROUND(DS29*DU29,0),0),0)</f>
        <v>0</v>
      </c>
      <c r="DW29" s="84">
        <f t="shared" ref="DW29" si="1690">IFERROR(IF(DV29&gt;0,ROUND(DT29*DV29,0),0),0)</f>
        <v>0</v>
      </c>
      <c r="DX29" s="85">
        <f t="shared" ref="DX29" si="1691">IFERROR(IF(DW29&gt;0,ROUND(DU29*DW29,0),0),0)</f>
        <v>0</v>
      </c>
      <c r="DY29" s="86">
        <f t="shared" ref="DY29" si="1692">IFERROR(IF(DX29&gt;0,ROUND(DV29*DX29,0),0),0)</f>
        <v>0</v>
      </c>
      <c r="DZ29" s="917"/>
      <c r="EA29" s="85">
        <f t="shared" ref="EA29" si="1693">IFERROR(IF(DZ29&gt;0,ROUND(DX29*DZ29,0),0),0)</f>
        <v>0</v>
      </c>
      <c r="EB29" s="82">
        <f t="shared" ref="EB29" si="1694">IFERROR(IF(EA29&gt;0,ROUND(DY29*EA29,0),0),0)</f>
        <v>0</v>
      </c>
      <c r="EC29" s="85">
        <f t="shared" ref="EC29" si="1695">IFERROR(IF(EB29&gt;0,ROUND(DZ29*EB29,0),0),0)</f>
        <v>0</v>
      </c>
      <c r="ED29" s="83">
        <f t="shared" ref="ED29" si="1696">IFERROR(IF(EC29&gt;0,ROUND(EA29*EC29,0),0),0)</f>
        <v>0</v>
      </c>
      <c r="EE29" s="84">
        <f t="shared" ref="EE29" si="1697">IFERROR(IF(ED29&gt;0,ROUND(EB29*ED29,0),0),0)</f>
        <v>0</v>
      </c>
      <c r="EF29" s="85">
        <f t="shared" ref="EF29" si="1698">IFERROR(IF(EE29&gt;0,ROUND(EC29*EE29,0),0),0)</f>
        <v>0</v>
      </c>
      <c r="EG29" s="86">
        <f t="shared" ref="EG29" si="1699">IFERROR(IF(EF29&gt;0,ROUND(ED29*EF29,0),0),0)</f>
        <v>0</v>
      </c>
      <c r="EH29" s="917"/>
      <c r="EI29" s="85">
        <f t="shared" ref="EI29" si="1700">IFERROR(IF(EH29&gt;0,ROUND(EF29*EH29,0),0),0)</f>
        <v>0</v>
      </c>
      <c r="EJ29" s="82">
        <f t="shared" ref="EJ29" si="1701">IFERROR(IF(EI29&gt;0,ROUND(EG29*EI29,0),0),0)</f>
        <v>0</v>
      </c>
      <c r="EK29" s="85">
        <f t="shared" ref="EK29" si="1702">IFERROR(IF(EJ29&gt;0,ROUND(EH29*EJ29,0),0),0)</f>
        <v>0</v>
      </c>
      <c r="EL29" s="83">
        <f t="shared" ref="EL29" si="1703">IFERROR(IF(EK29&gt;0,ROUND(EI29*EK29,0),0),0)</f>
        <v>0</v>
      </c>
      <c r="EM29" s="84">
        <f t="shared" ref="EM29" si="1704">IFERROR(IF(EL29&gt;0,ROUND(EJ29*EL29,0),0),0)</f>
        <v>0</v>
      </c>
      <c r="EN29" s="85">
        <f t="shared" ref="EN29" si="1705">IFERROR(IF(EM29&gt;0,ROUND(EK29*EM29,0),0),0)</f>
        <v>0</v>
      </c>
      <c r="EO29" s="86">
        <f t="shared" ref="EO29" si="1706">IFERROR(IF(EN29&gt;0,ROUND(EL29*EN29,0),0),0)</f>
        <v>0</v>
      </c>
      <c r="EP29" s="917"/>
      <c r="EQ29" s="85">
        <f t="shared" ref="EQ29" si="1707">IFERROR(IF(EP29&gt;0,ROUND(EN29*EP29,0),0),0)</f>
        <v>0</v>
      </c>
      <c r="ER29" s="81">
        <f t="shared" ref="ER29" si="1708">IFERROR(IF(EQ29&gt;0,ROUND(EO29*EQ29,0),0),0)</f>
        <v>0</v>
      </c>
      <c r="ES29" s="85">
        <f t="shared" ref="ES29" si="1709">IFERROR(IF(ER29&gt;0,ROUND(EP29*ER29,0),0),0)</f>
        <v>0</v>
      </c>
      <c r="ET29" s="85">
        <f t="shared" ref="ET29" si="1710">IFERROR(IF(ES29&gt;0,ROUND(EQ29*ES29,0),0),0)</f>
        <v>0</v>
      </c>
      <c r="EU29" s="84">
        <f t="shared" ref="EU29" si="1711">IFERROR(IF(ET29&gt;0,ROUND(ER29*ET29,0),0),0)</f>
        <v>0</v>
      </c>
      <c r="EV29" s="85">
        <f t="shared" ref="EV29" si="1712">IFERROR(IF(EU29&gt;0,ROUND(ES29*EU29,0),0),0)</f>
        <v>0</v>
      </c>
      <c r="EW29" s="86">
        <f t="shared" ref="EW29" si="1713">IFERROR(IF(EV29&gt;0,ROUND(ET29*EV29,0),0),0)</f>
        <v>0</v>
      </c>
      <c r="EX29" s="917"/>
      <c r="EY29" s="86">
        <f t="shared" ref="EY29" si="1714">IFERROR(IF(EX29&gt;0,ROUND(EV29*EX29,0),0),0)</f>
        <v>0</v>
      </c>
      <c r="EZ29" s="83">
        <f t="shared" ref="EZ29" si="1715">IFERROR(IF(EY29&gt;0,ROUND(EW29*EY29,0),0),0)</f>
        <v>0</v>
      </c>
      <c r="FA29" s="85">
        <f t="shared" ref="FA29" si="1716">IFERROR(IF(EZ29&gt;0,ROUND(EX29*EZ29,0),0),0)</f>
        <v>0</v>
      </c>
      <c r="FB29" s="85">
        <f t="shared" ref="FB29" si="1717">IFERROR(IF(FA29&gt;0,ROUND(EY29*FA29,0),0),0)</f>
        <v>0</v>
      </c>
      <c r="FC29" s="84">
        <f t="shared" ref="FC29" si="1718">IFERROR(IF(FB29&gt;0,ROUND(EZ29*FB29,0),0),0)</f>
        <v>0</v>
      </c>
      <c r="FD29" s="85">
        <f t="shared" ref="FD29" si="1719">IFERROR(IF(FC29&gt;0,ROUND(FA29*FC29,0),0),0)</f>
        <v>0</v>
      </c>
      <c r="FE29" s="86">
        <f t="shared" ref="FE29" si="1720">IFERROR(IF(FD29&gt;0,ROUND(FB29*FD29,0),0),0)</f>
        <v>0</v>
      </c>
      <c r="FF29" s="917"/>
      <c r="FG29" s="85">
        <f t="shared" ref="FG29" si="1721">IFERROR(IF(FF29&gt;0,ROUND(FD29*FF29,0),0),0)</f>
        <v>0</v>
      </c>
      <c r="FH29" s="81">
        <f t="shared" ref="FH29" si="1722">IFERROR(IF(FG29&gt;0,ROUND(FE29*FG29,0),0),0)</f>
        <v>0</v>
      </c>
      <c r="FI29" s="85">
        <f t="shared" ref="FI29" si="1723">IFERROR(IF(FH29&gt;0,ROUND(FF29*FH29,0),0),0)</f>
        <v>0</v>
      </c>
      <c r="FJ29" s="85">
        <f t="shared" ref="FJ29" si="1724">IFERROR(IF(FI29&gt;0,ROUND(FG29*FI29,0),0),0)</f>
        <v>0</v>
      </c>
      <c r="FK29" s="84">
        <f t="shared" ref="FK29" si="1725">IFERROR(IF(FJ29&gt;0,ROUND(FH29*FJ29,0),0),0)</f>
        <v>0</v>
      </c>
      <c r="FL29" s="85">
        <f t="shared" ref="FL29" si="1726">IFERROR(IF(FK29&gt;0,ROUND(FI29*FK29,0),0),0)</f>
        <v>0</v>
      </c>
      <c r="FM29" s="86">
        <f t="shared" ref="FM29" si="1727">IFERROR(IF(FL29&gt;0,ROUND(FJ29*FL29,0),0),0)</f>
        <v>0</v>
      </c>
      <c r="FN29" s="917"/>
      <c r="FO29" s="86">
        <f t="shared" ref="FO29" si="1728">IFERROR(IF(FN29&gt;0,ROUND(FL29*FN29,0),0),0)</f>
        <v>0</v>
      </c>
      <c r="FP29" s="83">
        <f t="shared" ref="FP29" si="1729">IFERROR(IF(FO29&gt;0,ROUND(FM29*FO29,0),0),0)</f>
        <v>0</v>
      </c>
      <c r="FQ29" s="85">
        <f t="shared" ref="FQ29" si="1730">IFERROR(IF(FP29&gt;0,ROUND(FN29*FP29,0),0),0)</f>
        <v>0</v>
      </c>
      <c r="FR29" s="85">
        <f t="shared" ref="FR29" si="1731">IFERROR(IF(FQ29&gt;0,ROUND(FO29*FQ29,0),0),0)</f>
        <v>0</v>
      </c>
      <c r="FS29" s="84">
        <f t="shared" ref="FS29" si="1732">IFERROR(IF(FR29&gt;0,ROUND(FP29*FR29,0),0),0)</f>
        <v>0</v>
      </c>
      <c r="FT29" s="85">
        <f t="shared" ref="FT29" si="1733">IFERROR(IF(FS29&gt;0,ROUND(FQ29*FS29,0),0),0)</f>
        <v>0</v>
      </c>
      <c r="FU29" s="86">
        <f t="shared" ref="FU29" si="1734">IFERROR(IF(FT29&gt;0,ROUND(FR29*FT29,0),0),0)</f>
        <v>0</v>
      </c>
      <c r="FV29" s="917"/>
      <c r="FW29" s="87">
        <f t="shared" ref="FW29" si="1735">IFERROR(IF(FV29&gt;0,ROUND(FT29*FV29,0),0),0)</f>
        <v>0</v>
      </c>
      <c r="FX29" s="84">
        <f t="shared" ref="FX29" si="1736">IFERROR(IF(FW29&gt;0,ROUND(FU29*FW29,0),0),0)</f>
        <v>0</v>
      </c>
      <c r="FY29" s="84">
        <f t="shared" ref="FY29" si="1737">IFERROR(IF(FX29&gt;0,ROUND(FV29*FX29,0),0),0)</f>
        <v>0</v>
      </c>
      <c r="FZ29" s="84">
        <f t="shared" ref="FZ29" si="1738">IFERROR(IF(FY29&gt;0,ROUND(FW29*FY29,0),0),0)</f>
        <v>0</v>
      </c>
      <c r="GA29" s="84">
        <f t="shared" ref="GA29" si="1739">IFERROR(IF(FZ29&gt;0,ROUND(FX29*FZ29,0),0),0)</f>
        <v>0</v>
      </c>
      <c r="GB29" s="88">
        <f t="shared" ref="GB29" si="1740">IFERROR(IF(GA29&gt;0,ROUND(FY29*GA29,0),0),0)</f>
        <v>0</v>
      </c>
      <c r="GC29" s="917"/>
      <c r="GD29" s="85">
        <f t="shared" ref="GD29" si="1741">IFERROR(IF(GC29&gt;0,ROUND(GA29*GC29,0),0),0)</f>
        <v>0</v>
      </c>
      <c r="GE29" s="85">
        <f t="shared" ref="GE29" si="1742">IFERROR(IF(GD29&gt;0,ROUND(GB29*GD29,0),0),0)</f>
        <v>0</v>
      </c>
      <c r="GF29" s="89">
        <f t="shared" ref="GF29" si="1743">IFERROR(IF(GE29&gt;0,ROUND(GC29*GE29,0),0),0)</f>
        <v>0</v>
      </c>
      <c r="GG29" s="85">
        <f t="shared" ref="GG29" si="1744">IFERROR(IF(GF29&gt;0,ROUND(GD29*GF29,0),0),0)</f>
        <v>0</v>
      </c>
      <c r="GH29" s="84">
        <f t="shared" si="140"/>
        <v>0</v>
      </c>
      <c r="GI29" s="84">
        <f t="shared" ref="GI29" si="1745">IFERROR(IF(GH29&gt;0,ROUND(GF29*GH29,0),0),0)</f>
        <v>0</v>
      </c>
      <c r="GJ29" s="85">
        <f t="shared" ref="GJ29" si="1746">IFERROR(IF(GI29&gt;0,ROUND(GG29*GI29,0),0),0)</f>
        <v>0</v>
      </c>
      <c r="GK29" s="86">
        <f t="shared" ref="GK29" si="1747">IFERROR(IF(GJ29&gt;0,ROUND(GH29*GJ29,0),0),0)</f>
        <v>0</v>
      </c>
      <c r="GL29" s="917"/>
      <c r="GM29" s="86">
        <f t="shared" ref="GM29" si="1748">IFERROR(IF(GL29&gt;0,ROUND(GJ29*GL29,0),0),0)</f>
        <v>0</v>
      </c>
      <c r="GN29" s="89">
        <f t="shared" ref="GN29" si="1749">IFERROR(IF(GM29&gt;0,ROUND(GK29*GM29,0),0),0)</f>
        <v>0</v>
      </c>
      <c r="GO29" s="85">
        <f t="shared" ref="GO29" si="1750">IFERROR(IF(GN29&gt;0,ROUND(GL29*GN29,0),0),0)</f>
        <v>0</v>
      </c>
      <c r="GP29" s="84">
        <f t="shared" ref="GP29" si="1751">IFERROR(IF(GO29&gt;0,ROUND(GM29*GO29,0),0),0)</f>
        <v>0</v>
      </c>
      <c r="GQ29" s="84">
        <f t="shared" ref="GQ29" si="1752">IFERROR(IF(GP29&gt;0,ROUND(GN29*GP29,0),0),0)</f>
        <v>0</v>
      </c>
      <c r="GR29" s="85">
        <f t="shared" ref="GR29" si="1753">IFERROR(IF(GQ29&gt;0,ROUND(GO29*GQ29,0),0),0)</f>
        <v>0</v>
      </c>
      <c r="GS29" s="86">
        <f t="shared" ref="GS29" si="1754">IFERROR(IF(GR29&gt;0,ROUND(GP29*GR29,0),0),0)</f>
        <v>0</v>
      </c>
      <c r="GT29" s="917"/>
      <c r="GU29" s="86">
        <f t="shared" ref="GU29" si="1755">IFERROR(IF(GT29&gt;0,ROUND(GR29*GT29,0),0),0)</f>
        <v>0</v>
      </c>
      <c r="GV29" s="89">
        <f t="shared" ref="GV29" si="1756">IFERROR(IF(GU29&gt;0,ROUND(GS29*GU29,0),0),0)</f>
        <v>0</v>
      </c>
      <c r="GW29" s="85">
        <f t="shared" ref="GW29" si="1757">IFERROR(IF(GV29&gt;0,ROUND(GT29*GV29,0),0),0)</f>
        <v>0</v>
      </c>
      <c r="GX29" s="84">
        <f t="shared" ref="GX29" si="1758">IFERROR(IF(GW29&gt;0,ROUND(GU29*GW29,0),0),0)</f>
        <v>0</v>
      </c>
      <c r="GY29" s="84">
        <f t="shared" ref="GY29" si="1759">IFERROR(IF(GX29&gt;0,ROUND(GV29*GX29,0),0),0)</f>
        <v>0</v>
      </c>
      <c r="GZ29" s="85">
        <f t="shared" ref="GZ29" si="1760">IFERROR(IF(GY29&gt;0,ROUND(GW29*GY29,0),0),0)</f>
        <v>0</v>
      </c>
      <c r="HA29" s="86">
        <f t="shared" ref="HA29" si="1761">IFERROR(IF(GZ29&gt;0,ROUND(GX29*GZ29,0),0),0)</f>
        <v>0</v>
      </c>
      <c r="HB29" s="917"/>
      <c r="HC29" s="86">
        <f t="shared" ref="HC29" si="1762">IFERROR(IF(HB29&gt;0,ROUND(GZ29*HB29,0),0),0)</f>
        <v>0</v>
      </c>
      <c r="HD29" s="417">
        <f t="shared" ref="HD29" si="1763">IFERROR(IF(HC29&gt;0,ROUND(HA29*HC29,0),0),0)</f>
        <v>0</v>
      </c>
      <c r="HE29" s="85">
        <f t="shared" ref="HE29" si="1764">IFERROR(IF(HD29&gt;0,ROUND(HB29*HD29,0),0),0)</f>
        <v>0</v>
      </c>
      <c r="HF29" s="85">
        <f t="shared" ref="HF29" si="1765">IFERROR(IF(HE29&gt;0,ROUND(HC29*HE29,0),0),0)</f>
        <v>0</v>
      </c>
      <c r="HG29" s="90">
        <f t="shared" ref="HG29" si="1766">IFERROR(IF(HF29&gt;0,ROUND(HD29*HF29,0),0),0)</f>
        <v>0</v>
      </c>
      <c r="HH29" s="85">
        <f t="shared" ref="HH29" si="1767">IFERROR(IF(HG29&gt;0,ROUND(HE29*HG29,0),0),0)</f>
        <v>0</v>
      </c>
      <c r="HI29" s="86">
        <f t="shared" ref="HI29" si="1768">IFERROR(IF(HH29&gt;0,ROUND(HF29*HH29,0),0),0)</f>
        <v>0</v>
      </c>
      <c r="HJ29" s="917"/>
      <c r="HK29" s="86">
        <f t="shared" ref="HK29" si="1769">IFERROR(IF(HJ29&gt;0,ROUND(HH29*HJ29,0),0),0)</f>
        <v>0</v>
      </c>
      <c r="HL29" s="89">
        <f t="shared" ref="HL29" si="1770">IFERROR(IF(HK29&gt;0,ROUND(HI29*HK29,0),0),0)</f>
        <v>0</v>
      </c>
      <c r="HM29" s="85">
        <f t="shared" ref="HM29" si="1771">IFERROR(IF(HL29&gt;0,ROUND(HJ29*HL29,0),0),0)</f>
        <v>0</v>
      </c>
      <c r="HN29" s="85">
        <f t="shared" ref="HN29" si="1772">IFERROR(IF(HM29&gt;0,ROUND(HK29*HM29,0),0),0)</f>
        <v>0</v>
      </c>
      <c r="HO29" s="84">
        <f t="shared" ref="HO29" si="1773">IFERROR(IF(HN29&gt;0,ROUND(HL29*HN29,0),0),0)</f>
        <v>0</v>
      </c>
      <c r="HP29" s="85">
        <f t="shared" ref="HP29" si="1774">IFERROR(IF(HO29&gt;0,ROUND(HM29*HO29,0),0),0)</f>
        <v>0</v>
      </c>
      <c r="HQ29" s="86">
        <f t="shared" ref="HQ29" si="1775">IFERROR(IF(HP29&gt;0,ROUND(HN29*HP29,0),0),0)</f>
        <v>0</v>
      </c>
      <c r="HR29" s="917"/>
      <c r="HS29" s="86">
        <f t="shared" ref="HS29" si="1776">IFERROR(IF(HR29&gt;0,ROUND(HP29*HR29,0),0),0)</f>
        <v>0</v>
      </c>
      <c r="HT29" s="418">
        <f t="shared" ref="HT29" si="1777">IFERROR(IF(HS29&gt;0,ROUND(HQ29*HS29,0),0),0)</f>
        <v>0</v>
      </c>
      <c r="HU29" s="85">
        <f t="shared" ref="HU29" si="1778">IFERROR(IF(HT29&gt;0,ROUND(HR29*HT29,0),0),0)</f>
        <v>0</v>
      </c>
      <c r="HV29" s="85">
        <f t="shared" ref="HV29" si="1779">IFERROR(IF(HU29&gt;0,ROUND(HS29*HU29,0),0),0)</f>
        <v>0</v>
      </c>
      <c r="HW29" s="84">
        <f t="shared" ref="HW29" si="1780">IFERROR(IF(HV29&gt;0,ROUND(HT29*HV29,0),0),0)</f>
        <v>0</v>
      </c>
      <c r="HX29" s="85">
        <f t="shared" ref="HX29" si="1781">IFERROR(IF(HW29&gt;0,ROUND(HU29*HW29,0),0),0)</f>
        <v>0</v>
      </c>
      <c r="HY29" s="86">
        <f t="shared" ref="HY29" si="1782">IFERROR(IF(HX29&gt;0,ROUND(HV29*HX29,0),0),0)</f>
        <v>0</v>
      </c>
      <c r="HZ29" s="917"/>
      <c r="IA29" s="86">
        <f t="shared" ref="IA29" si="1783">IFERROR(IF(HZ29&gt;0,ROUND(HX29*HZ29,0),0),0)</f>
        <v>0</v>
      </c>
      <c r="IB29" s="89">
        <f t="shared" ref="IB29" si="1784">IFERROR(IF(IA29&gt;0,ROUND(HY29*IA29,0),0),0)</f>
        <v>0</v>
      </c>
      <c r="IC29" s="85">
        <f t="shared" ref="IC29" si="1785">IFERROR(IF(IB29&gt;0,ROUND(HZ29*IB29,0),0),0)</f>
        <v>0</v>
      </c>
      <c r="ID29" s="85">
        <f t="shared" ref="ID29" si="1786">IFERROR(IF(IC29&gt;0,ROUND(IA29*IC29,0),0),0)</f>
        <v>0</v>
      </c>
      <c r="IE29" s="84">
        <f t="shared" ref="IE29" si="1787">IFERROR(IF(ID29&gt;0,ROUND(IB29*ID29,0),0),0)</f>
        <v>0</v>
      </c>
      <c r="IF29" s="85">
        <f t="shared" ref="IF29" si="1788">IFERROR(IF(IE29&gt;0,ROUND(IC29*IE29,0),0),0)</f>
        <v>0</v>
      </c>
      <c r="IG29" s="86">
        <f t="shared" ref="IG29" si="1789">IFERROR(IF(IF29&gt;0,ROUND(ID29*IF29,0),0),0)</f>
        <v>0</v>
      </c>
      <c r="IH29" s="917"/>
      <c r="II29" s="87">
        <f t="shared" ref="II29" si="1790">IFERROR(IF(IH29&gt;0,ROUND(IF29*IH29,0),0),0)</f>
        <v>0</v>
      </c>
      <c r="IJ29" s="85">
        <f t="shared" ref="IJ29" si="1791">IFERROR(IF(II29&gt;0,ROUND(IG29*II29,0),0),0)</f>
        <v>0</v>
      </c>
      <c r="IK29" s="85">
        <f t="shared" ref="IK29" si="1792">IFERROR(IF(IJ29&gt;0,ROUND(IH29*IJ29,0),0),0)</f>
        <v>0</v>
      </c>
      <c r="IL29" s="84">
        <f t="shared" ref="IL29" si="1793">IFERROR(IF(IK29&gt;0,ROUND(II29*IK29,0),0),0)</f>
        <v>0</v>
      </c>
      <c r="IM29" s="85">
        <f t="shared" ref="IM29" si="1794">IFERROR(IF(IL29&gt;0,ROUND(IJ29*IL29,0),0),0)</f>
        <v>0</v>
      </c>
      <c r="IN29" s="86">
        <f t="shared" ref="IN29" si="1795">IFERROR(IF(IM29&gt;0,ROUND(IK29*IM29,0),0),0)</f>
        <v>0</v>
      </c>
      <c r="IO29" s="917"/>
      <c r="IP29" s="91">
        <f t="shared" ref="IP29" si="1796">IFERROR(IF(IO29&gt;0,ROUND(IM29*IO29,0),0),0)</f>
        <v>0</v>
      </c>
      <c r="IQ29" s="86">
        <f t="shared" ref="IQ29" si="1797">IFERROR(IF(IP29&gt;0,ROUND(IN29*IP29,0),0),0)</f>
        <v>0</v>
      </c>
      <c r="IR29" s="86">
        <f t="shared" ref="IR29" si="1798">IFERROR(IF(IQ29&gt;0,ROUND(IO29*IQ29,0),0),0)</f>
        <v>0</v>
      </c>
      <c r="IS29" s="85">
        <f t="shared" ref="IS29" si="1799">IFERROR(IF(IR29&gt;0,ROUND(IP29*IR29,0),0),0)</f>
        <v>0</v>
      </c>
      <c r="IT29" s="84">
        <f t="shared" ref="IT29" si="1800">IFERROR(IF(IS29&gt;0,ROUND(IQ29*IS29,0),0),0)</f>
        <v>0</v>
      </c>
      <c r="IU29" s="88">
        <f t="shared" ref="IU29" si="1801">IFERROR(IF(IT29&gt;0,ROUND(IR29*IT29,0),0),0)</f>
        <v>0</v>
      </c>
      <c r="IV29" s="87">
        <f t="shared" ref="IV29" si="1802">IFERROR(IF(IU29&gt;0,ROUND(IS29*IU29,0),0),0)</f>
        <v>0</v>
      </c>
      <c r="IW29" s="84">
        <f t="shared" ref="IW29" si="1803">IFERROR(IF(IV29&gt;0,ROUND(IT29*IV29,0),0),0)</f>
        <v>0</v>
      </c>
      <c r="IX29" s="85">
        <f t="shared" ref="IX29" si="1804">IFERROR(IF(IW29&gt;0,ROUND(IU29*IW29,0),0),0)</f>
        <v>0</v>
      </c>
      <c r="IY29" s="85">
        <f t="shared" si="174"/>
        <v>0</v>
      </c>
      <c r="IZ29" s="84">
        <f t="shared" ref="IZ29" si="1805">IFERROR(IF(IY29&gt;0,ROUND(IW29*IY29,0),0),0)</f>
        <v>0</v>
      </c>
      <c r="JA29" s="85">
        <f t="shared" ref="JA29" si="1806">IFERROR(IF(IZ29&gt;0,ROUND(IX29*IZ29,0),0),0)</f>
        <v>0</v>
      </c>
      <c r="JB29" s="92">
        <f t="shared" ref="JB29" si="1807">IFERROR(IF(JA29&gt;0,ROUND(IY29*JA29,0),0),0)</f>
        <v>0</v>
      </c>
      <c r="JC29" s="91">
        <f t="shared" ref="JC29" si="1808">IFERROR(IF(JB29&gt;0,ROUND(IZ29*JB29,0),0),0)</f>
        <v>0</v>
      </c>
      <c r="JD29" s="85">
        <f t="shared" ref="JD29" si="1809">IFERROR(IF(JC29&gt;0,ROUND(JA29*JC29,0),0),0)</f>
        <v>0</v>
      </c>
      <c r="JE29" s="85">
        <f t="shared" ref="JE29" si="1810">IFERROR(IF(JD29&gt;0,ROUND(JB29*JD29,0),0),0)</f>
        <v>0</v>
      </c>
      <c r="JF29" s="93">
        <f t="shared" ref="JF29" si="1811">IFERROR(IF(JE29&gt;0,ROUND(JC29*JE29,0),0),0)</f>
        <v>0</v>
      </c>
      <c r="JG29" s="834"/>
      <c r="JH29" s="835"/>
      <c r="JI29" s="836"/>
      <c r="JJ29" s="834"/>
      <c r="JK29" s="835"/>
      <c r="JL29" s="836"/>
      <c r="JM29" s="834"/>
      <c r="JN29" s="835"/>
      <c r="JO29" s="836"/>
      <c r="JP29" s="834"/>
      <c r="JQ29" s="835"/>
      <c r="JR29" s="836"/>
      <c r="JS29" s="837"/>
      <c r="JT29" s="835"/>
      <c r="JU29" s="836"/>
      <c r="JV29" s="834"/>
      <c r="JW29" s="835"/>
      <c r="JX29" s="836"/>
      <c r="JY29" s="834"/>
      <c r="JZ29" s="835"/>
      <c r="KA29" s="836"/>
      <c r="KB29" s="834"/>
      <c r="KC29" s="835"/>
      <c r="KD29" s="836"/>
      <c r="KE29" s="834"/>
      <c r="KF29" s="835"/>
      <c r="KG29" s="836"/>
      <c r="KH29" s="837"/>
      <c r="KI29" s="835"/>
      <c r="KJ29" s="836"/>
      <c r="KK29" s="837"/>
      <c r="KL29" s="835"/>
      <c r="KM29" s="836"/>
      <c r="KN29" s="834"/>
      <c r="KO29" s="835"/>
      <c r="KP29" s="836"/>
      <c r="KQ29" s="838"/>
      <c r="KR29" s="839"/>
      <c r="KS29" s="836"/>
      <c r="KT29" s="834"/>
      <c r="KU29" s="835"/>
      <c r="KV29" s="836"/>
      <c r="KW29" s="834"/>
      <c r="KX29" s="835"/>
      <c r="KY29" s="836"/>
      <c r="KZ29" s="838"/>
      <c r="LA29" s="835"/>
      <c r="LB29" s="836"/>
      <c r="LC29" s="834"/>
      <c r="LD29" s="835"/>
      <c r="LE29" s="836"/>
      <c r="LF29" s="838"/>
      <c r="LG29" s="835"/>
      <c r="LH29" s="836"/>
      <c r="LI29" s="837"/>
      <c r="LJ29" s="835"/>
      <c r="LK29" s="836"/>
      <c r="LL29" s="834"/>
      <c r="LM29" s="835"/>
      <c r="LN29" s="840"/>
      <c r="LO29" s="841"/>
      <c r="LP29" s="180"/>
      <c r="LQ29" s="182"/>
      <c r="LR29" s="419"/>
      <c r="LS29" s="411"/>
      <c r="LT29" s="412"/>
      <c r="LU29" s="412"/>
      <c r="LV29" s="413"/>
      <c r="LW29" s="411"/>
      <c r="LX29" s="412"/>
      <c r="LY29" s="412"/>
      <c r="LZ29" s="412"/>
      <c r="MA29" s="412"/>
      <c r="MB29" s="414"/>
      <c r="MC29" s="411"/>
      <c r="MD29" s="414"/>
      <c r="ME29" s="415"/>
      <c r="MF29" s="415"/>
      <c r="MG29" s="415"/>
      <c r="MH29" s="415"/>
      <c r="MI29" s="415"/>
      <c r="MJ29" s="415"/>
      <c r="MK29" s="415"/>
      <c r="ML29" s="415"/>
      <c r="MM29" s="416"/>
      <c r="MN29" s="416"/>
      <c r="MO29" s="416"/>
    </row>
    <row r="30" spans="1:353" ht="18.75" customHeight="1">
      <c r="A30" s="515" t="str">
        <f t="shared" si="46"/>
        <v>令和７年度</v>
      </c>
      <c r="B30" s="519" t="str">
        <f t="shared" si="47"/>
        <v>2次</v>
      </c>
      <c r="C30" s="515" t="str">
        <f t="shared" si="48"/>
        <v>群馬県</v>
      </c>
      <c r="D30" s="66">
        <f t="shared" ref="D30:D33" si="1812">ROUNDDOWN(ROW()/2-7,0)</f>
        <v>8</v>
      </c>
      <c r="E30" s="67" t="s">
        <v>4</v>
      </c>
      <c r="F30" s="526">
        <f t="shared" ref="F30" si="1813">IF(F31=" ","",F31)</f>
        <v>0</v>
      </c>
      <c r="G30" s="529"/>
      <c r="H30" s="530"/>
      <c r="I30" s="532"/>
      <c r="J30" s="532"/>
      <c r="K30" s="533"/>
      <c r="L30" s="534"/>
      <c r="M30" s="535"/>
      <c r="N30" s="534"/>
      <c r="O30" s="536"/>
      <c r="P30" s="537"/>
      <c r="Q30" s="541"/>
      <c r="R30" s="542"/>
      <c r="S30" s="543" t="str">
        <f t="shared" ref="S30:S35" si="1814">IF((W30+AV30)&gt;0,ROUNDDOWN((W30+AV30)/(Z30+AY30),4)*1000," ")</f>
        <v xml:space="preserve"> </v>
      </c>
      <c r="T30" s="439" t="str">
        <f>IFERROR(IF(P30="","",VLOOKUP(P30,'リスト　修正しない事'!$W$3:$X$40,2,0)),0)</f>
        <v/>
      </c>
      <c r="U30" s="544" t="s">
        <v>353</v>
      </c>
      <c r="V30" s="545" t="s">
        <v>335</v>
      </c>
      <c r="W30" s="546"/>
      <c r="X30" s="69" t="str">
        <f>IFERROR(IF(P30="","",VLOOKUP(P30,'リスト　修正しない事'!$AD$2:$AE$40,2,0)),0)</f>
        <v/>
      </c>
      <c r="Y30" s="70">
        <f t="shared" si="51"/>
        <v>0</v>
      </c>
      <c r="Z30" s="547"/>
      <c r="AA30" s="69">
        <f t="shared" si="52"/>
        <v>0</v>
      </c>
      <c r="AB30" s="69">
        <f t="shared" si="53"/>
        <v>0</v>
      </c>
      <c r="AC30" s="71">
        <f t="shared" si="54"/>
        <v>0</v>
      </c>
      <c r="AD30" s="72">
        <f t="shared" si="55"/>
        <v>0</v>
      </c>
      <c r="AE30" s="68"/>
      <c r="AF30" s="546"/>
      <c r="AG30" s="70">
        <f t="shared" si="56"/>
        <v>0</v>
      </c>
      <c r="AH30" s="547"/>
      <c r="AI30" s="547"/>
      <c r="AJ30" s="69">
        <f t="shared" si="57"/>
        <v>0</v>
      </c>
      <c r="AK30" s="548"/>
      <c r="AL30" s="549">
        <f t="shared" ref="AL30:AL35" si="1815">IF($V30="次 年 度",AI30,0)</f>
        <v>0</v>
      </c>
      <c r="AM30" s="68"/>
      <c r="AN30" s="73">
        <f t="shared" ref="AN30:AN35" si="1816">+W30+AF30</f>
        <v>0</v>
      </c>
      <c r="AO30" s="70">
        <f t="shared" si="60"/>
        <v>0</v>
      </c>
      <c r="AP30" s="69">
        <f t="shared" ref="AP30:AP35" si="1817">+Z30+AH30</f>
        <v>0</v>
      </c>
      <c r="AQ30" s="69">
        <f t="shared" ref="AQ30:AQ35" si="1818">+AA30+AI30</f>
        <v>0</v>
      </c>
      <c r="AR30" s="69">
        <f t="shared" ref="AR30:AR35" si="1819">AB30+AJ30</f>
        <v>0</v>
      </c>
      <c r="AS30" s="71">
        <f t="shared" ref="AS30:AS35" si="1820">+AC30+AK30</f>
        <v>0</v>
      </c>
      <c r="AT30" s="72">
        <f t="shared" ref="AT30:AT35" si="1821">+AL30+AD30</f>
        <v>0</v>
      </c>
      <c r="AU30" s="68"/>
      <c r="AV30" s="546"/>
      <c r="AW30" s="69" t="str">
        <f>IFERROR(IF(P30="","",VLOOKUP(P30,'リスト　修正しない事'!$AG$3:$AH$40,2,0)),0)</f>
        <v/>
      </c>
      <c r="AX30" s="70">
        <f t="shared" si="66"/>
        <v>0</v>
      </c>
      <c r="AY30" s="547"/>
      <c r="AZ30" s="69">
        <f t="shared" si="67"/>
        <v>0</v>
      </c>
      <c r="BA30" s="69">
        <f t="shared" si="68"/>
        <v>0</v>
      </c>
      <c r="BB30" s="71">
        <f t="shared" si="69"/>
        <v>0</v>
      </c>
      <c r="BC30" s="72">
        <f t="shared" si="70"/>
        <v>0</v>
      </c>
      <c r="BD30" s="68"/>
      <c r="BE30" s="546"/>
      <c r="BF30" s="70">
        <f t="shared" si="71"/>
        <v>0</v>
      </c>
      <c r="BG30" s="547"/>
      <c r="BH30" s="547"/>
      <c r="BI30" s="69">
        <f t="shared" si="72"/>
        <v>0</v>
      </c>
      <c r="BJ30" s="548"/>
      <c r="BK30" s="549"/>
      <c r="BL30" s="68"/>
      <c r="BM30" s="73">
        <f t="shared" ref="BM30:BM35" si="1822">+AV30+BE30</f>
        <v>0</v>
      </c>
      <c r="BN30" s="70">
        <f t="shared" ref="BN30" si="1823">IF(BO30&gt;0,1,0)</f>
        <v>0</v>
      </c>
      <c r="BO30" s="69">
        <f t="shared" ref="BO30:BO35" si="1824">+AY30+BG30</f>
        <v>0</v>
      </c>
      <c r="BP30" s="69">
        <f t="shared" ref="BP30:BP35" si="1825">+AZ30+BH30</f>
        <v>0</v>
      </c>
      <c r="BQ30" s="69">
        <f t="shared" ref="BQ30:BQ35" si="1826">BA30+BI30</f>
        <v>0</v>
      </c>
      <c r="BR30" s="71">
        <f t="shared" ref="BR30:BR35" si="1827">+BB30+BJ30</f>
        <v>0</v>
      </c>
      <c r="BS30" s="72">
        <f t="shared" ref="BS30:BS35" si="1828">+BK30+BC30</f>
        <v>0</v>
      </c>
      <c r="BT30" s="68"/>
      <c r="BU30" s="546"/>
      <c r="BV30" s="70">
        <f t="shared" si="80"/>
        <v>0</v>
      </c>
      <c r="BW30" s="547"/>
      <c r="BX30" s="547"/>
      <c r="BY30" s="69">
        <f t="shared" ref="BY30" si="1829">BZ30+CA30</f>
        <v>0</v>
      </c>
      <c r="BZ30" s="548"/>
      <c r="CA30" s="549">
        <f t="shared" ref="CA30:CA35" si="1830">IF($V30="次 年 度",BX30,0)</f>
        <v>0</v>
      </c>
      <c r="CB30" s="68"/>
      <c r="CC30" s="73">
        <f t="shared" ref="CC30:CC35" si="1831">SUM(AN30,BM30,BU30)</f>
        <v>0</v>
      </c>
      <c r="CD30" s="70">
        <f t="shared" ref="CD30:CD35" si="1832">SUM(AO30,BN30,BV30)</f>
        <v>0</v>
      </c>
      <c r="CE30" s="69">
        <f t="shared" ref="CE30:CE35" si="1833">SUM(AP30,BO30,BW30)</f>
        <v>0</v>
      </c>
      <c r="CF30" s="69">
        <f t="shared" ref="CF30:CF35" si="1834">SUM(AQ30,BP30,BX30)</f>
        <v>0</v>
      </c>
      <c r="CG30" s="69">
        <f t="shared" ref="CG30:CG35" si="1835">SUM(AR30,BQ30,BY30)</f>
        <v>0</v>
      </c>
      <c r="CH30" s="71">
        <f t="shared" ref="CH30:CH35" si="1836">SUM(AS30,BR30,BZ30)</f>
        <v>0</v>
      </c>
      <c r="CI30" s="72">
        <f t="shared" ref="CI30:CI35" si="1837">SUM(AT30,BS30,CA30)</f>
        <v>0</v>
      </c>
      <c r="CJ30" s="68"/>
      <c r="CK30" s="546"/>
      <c r="CL30" s="69" t="str">
        <f>IFERROR(IF(P30="","",VLOOKUP(P30,'リスト　修正しない事'!$AD$3:$AE$40,2,0)),0)</f>
        <v/>
      </c>
      <c r="CM30" s="70">
        <f t="shared" ref="CM30" si="1838">IF(CN30&gt;0,1,0)</f>
        <v>0</v>
      </c>
      <c r="CN30" s="547"/>
      <c r="CO30" s="69">
        <f t="shared" ref="CO30" si="1839">IFERROR(IF(CN30&gt;0,ROUND(CL30*CN30,0),0),0)</f>
        <v>0</v>
      </c>
      <c r="CP30" s="69">
        <f t="shared" ref="CP30" si="1840">+CQ30+CR30</f>
        <v>0</v>
      </c>
      <c r="CQ30" s="71">
        <f t="shared" ref="CQ30:CQ35" si="1841">IF($V30="初 年 度",CO30,0)</f>
        <v>0</v>
      </c>
      <c r="CR30" s="72">
        <f t="shared" ref="CR30:CR35" si="1842">IF($V30="次 年 度",CO30,0)</f>
        <v>0</v>
      </c>
      <c r="CS30" s="68"/>
      <c r="CT30" s="546"/>
      <c r="CU30" s="70">
        <f t="shared" ref="CU30" si="1843">IF(CV30&gt;0,1,0)</f>
        <v>0</v>
      </c>
      <c r="CV30" s="547"/>
      <c r="CW30" s="547"/>
      <c r="CX30" s="69">
        <f t="shared" ref="CX30" si="1844">CY30+CZ30</f>
        <v>0</v>
      </c>
      <c r="CY30" s="548"/>
      <c r="CZ30" s="549"/>
      <c r="DA30" s="68"/>
      <c r="DB30" s="73">
        <f t="shared" ref="DB30:DB35" si="1845">+CK30+CT30</f>
        <v>0</v>
      </c>
      <c r="DC30" s="70">
        <f t="shared" ref="DC30" si="1846">IF(DD30&gt;0,1,0)</f>
        <v>0</v>
      </c>
      <c r="DD30" s="69">
        <f t="shared" ref="DD30:DD35" si="1847">+CN30+CV30</f>
        <v>0</v>
      </c>
      <c r="DE30" s="69">
        <f t="shared" ref="DE30:DE35" si="1848">+CO30+CW30</f>
        <v>0</v>
      </c>
      <c r="DF30" s="69">
        <f t="shared" ref="DF30:DF35" si="1849">CP30+CX30</f>
        <v>0</v>
      </c>
      <c r="DG30" s="71">
        <f t="shared" ref="DG30:DG35" si="1850">+CQ30+CY30</f>
        <v>0</v>
      </c>
      <c r="DH30" s="72">
        <f t="shared" ref="DH30:DH35" si="1851">+CZ30+CR30</f>
        <v>0</v>
      </c>
      <c r="DI30" s="68"/>
      <c r="DJ30" s="546"/>
      <c r="DK30" s="69" t="str">
        <f>IFERROR(IF(P30="","",VLOOKUP(P30,'リスト　修正しない事'!$AG$3:$AH$40,2,0)),0)</f>
        <v/>
      </c>
      <c r="DL30" s="70">
        <f t="shared" si="104"/>
        <v>0</v>
      </c>
      <c r="DM30" s="547"/>
      <c r="DN30" s="69">
        <f t="shared" si="105"/>
        <v>0</v>
      </c>
      <c r="DO30" s="69">
        <f t="shared" si="106"/>
        <v>0</v>
      </c>
      <c r="DP30" s="71">
        <f t="shared" si="107"/>
        <v>0</v>
      </c>
      <c r="DQ30" s="72">
        <f t="shared" si="108"/>
        <v>0</v>
      </c>
      <c r="DR30" s="68"/>
      <c r="DS30" s="546"/>
      <c r="DT30" s="70">
        <f t="shared" ref="DT30" si="1852">IF(DU30&gt;0,1,0)</f>
        <v>0</v>
      </c>
      <c r="DU30" s="547"/>
      <c r="DV30" s="547"/>
      <c r="DW30" s="69">
        <f t="shared" ref="DW30" si="1853">+DX30+DY30</f>
        <v>0</v>
      </c>
      <c r="DX30" s="548"/>
      <c r="DY30" s="549"/>
      <c r="DZ30" s="68"/>
      <c r="EA30" s="73">
        <f t="shared" ref="EA30:EA35" si="1854">+DJ30+DS30</f>
        <v>0</v>
      </c>
      <c r="EB30" s="70">
        <f t="shared" ref="EB30:EB35" si="1855">+DL30+DT30</f>
        <v>0</v>
      </c>
      <c r="EC30" s="69">
        <f t="shared" ref="EC30:EC35" si="1856">+DM30+DU30</f>
        <v>0</v>
      </c>
      <c r="ED30" s="69">
        <f t="shared" ref="ED30:ED35" si="1857">+DN30+DV30</f>
        <v>0</v>
      </c>
      <c r="EE30" s="69">
        <f t="shared" ref="EE30:EE35" si="1858">+DO30+DW30</f>
        <v>0</v>
      </c>
      <c r="EF30" s="71">
        <f t="shared" ref="EF30:EF35" si="1859">+DP30+DX30</f>
        <v>0</v>
      </c>
      <c r="EG30" s="72">
        <f t="shared" ref="EG30:EG35" si="1860">+DQ30+DY30</f>
        <v>0</v>
      </c>
      <c r="EH30" s="68"/>
      <c r="EI30" s="73">
        <f t="shared" ref="EI30:EI35" si="1861">+DB30+EA30</f>
        <v>0</v>
      </c>
      <c r="EJ30" s="70">
        <f t="shared" ref="EJ30:EJ35" si="1862">+DC30+EB30</f>
        <v>0</v>
      </c>
      <c r="EK30" s="69">
        <f t="shared" ref="EK30:EK35" si="1863">+DD30+EC30</f>
        <v>0</v>
      </c>
      <c r="EL30" s="69">
        <f t="shared" ref="EL30:EL35" si="1864">+DE30+ED30</f>
        <v>0</v>
      </c>
      <c r="EM30" s="69">
        <f t="shared" ref="EM30:EM35" si="1865">+DF30+EE30</f>
        <v>0</v>
      </c>
      <c r="EN30" s="71">
        <f t="shared" ref="EN30:EN35" si="1866">+DG30+EF30</f>
        <v>0</v>
      </c>
      <c r="EO30" s="72">
        <f t="shared" ref="EO30:EO35" si="1867">+DH30+EG30</f>
        <v>0</v>
      </c>
      <c r="EP30" s="68"/>
      <c r="EQ30" s="546"/>
      <c r="ER30" s="70">
        <f t="shared" ref="ER30" si="1868">IF(ES30&gt;0,1,0)</f>
        <v>0</v>
      </c>
      <c r="ES30" s="547"/>
      <c r="ET30" s="548"/>
      <c r="EU30" s="69">
        <f t="shared" ref="EU30" si="1869">+EV30+EW30</f>
        <v>0</v>
      </c>
      <c r="EV30" s="548"/>
      <c r="EW30" s="549"/>
      <c r="EX30" s="68"/>
      <c r="EY30" s="546"/>
      <c r="EZ30" s="70">
        <f t="shared" ref="EZ30" si="1870">IF(FA30&gt;0,1,0)</f>
        <v>0</v>
      </c>
      <c r="FA30" s="547"/>
      <c r="FB30" s="548"/>
      <c r="FC30" s="69">
        <f t="shared" ref="FC30" si="1871">+FD30+FE30</f>
        <v>0</v>
      </c>
      <c r="FD30" s="548"/>
      <c r="FE30" s="549"/>
      <c r="FF30" s="68"/>
      <c r="FG30" s="546"/>
      <c r="FH30" s="70">
        <f t="shared" ref="FH30" si="1872">IF(FI30&gt;0,1,0)</f>
        <v>0</v>
      </c>
      <c r="FI30" s="547"/>
      <c r="FJ30" s="548"/>
      <c r="FK30" s="69">
        <f t="shared" ref="FK30" si="1873">+FL30+FM30</f>
        <v>0</v>
      </c>
      <c r="FL30" s="548"/>
      <c r="FM30" s="549"/>
      <c r="FN30" s="68"/>
      <c r="FO30" s="546"/>
      <c r="FP30" s="70">
        <f t="shared" ref="FP30" si="1874">IF(FQ30&gt;0,1,0)</f>
        <v>0</v>
      </c>
      <c r="FQ30" s="547"/>
      <c r="FR30" s="548"/>
      <c r="FS30" s="69">
        <f t="shared" ref="FS30" si="1875">+FT30+FU30</f>
        <v>0</v>
      </c>
      <c r="FT30" s="548"/>
      <c r="FU30" s="549"/>
      <c r="FV30" s="68"/>
      <c r="FW30" s="73">
        <f t="shared" ref="FW30:FW35" si="1876">+EQ30+EY30+FG30+FO30</f>
        <v>0</v>
      </c>
      <c r="FX30" s="69">
        <f t="shared" ref="FX30:FX35" si="1877">+ER30+EZ30+FH30+FP30</f>
        <v>0</v>
      </c>
      <c r="FY30" s="69">
        <f t="shared" ref="FY30:FY35" si="1878">+ES30+FA30+FI30+FQ30</f>
        <v>0</v>
      </c>
      <c r="FZ30" s="69">
        <f t="shared" ref="FZ30:FZ35" si="1879">+ET30+FB30+FJ30+FR30</f>
        <v>0</v>
      </c>
      <c r="GA30" s="69">
        <f t="shared" ref="GA30:GA35" si="1880">+EU30+FC30+FK30+FS30</f>
        <v>0</v>
      </c>
      <c r="GB30" s="74">
        <f t="shared" ref="GB30:GB35" si="1881">+EV30+FD30+FL30+FT30</f>
        <v>0</v>
      </c>
      <c r="GC30" s="68"/>
      <c r="GD30" s="550"/>
      <c r="GE30" s="71" t="str">
        <f>IFERROR(IF(P30="","",VLOOKUP(P30,'リスト　修正しない事'!$AJ$3:$AK$40,2,0)),0)</f>
        <v/>
      </c>
      <c r="GF30" s="75">
        <f t="shared" ref="GF30" si="1882">IF(GG30&gt;0,1,0)</f>
        <v>0</v>
      </c>
      <c r="GG30" s="547"/>
      <c r="GH30" s="69">
        <f t="shared" si="140"/>
        <v>0</v>
      </c>
      <c r="GI30" s="69">
        <f t="shared" ref="GI30" si="1883">+GJ30+GK30</f>
        <v>0</v>
      </c>
      <c r="GJ30" s="71">
        <f t="shared" ref="GJ30:GJ35" si="1884">IF($V30="初 年 度",GH30,0)</f>
        <v>0</v>
      </c>
      <c r="GK30" s="72">
        <f t="shared" ref="GK30:GK35" si="1885">IF($V30="次 年 度",GH30,0)</f>
        <v>0</v>
      </c>
      <c r="GL30" s="68"/>
      <c r="GM30" s="550"/>
      <c r="GN30" s="409">
        <f t="shared" ref="GN30" si="1886">IF(GO30&gt;0,1,0)</f>
        <v>0</v>
      </c>
      <c r="GO30" s="547"/>
      <c r="GP30" s="547"/>
      <c r="GQ30" s="69">
        <f t="shared" ref="GQ30" si="1887">+GR30+GS30</f>
        <v>0</v>
      </c>
      <c r="GR30" s="548"/>
      <c r="GS30" s="549"/>
      <c r="GT30" s="68"/>
      <c r="GU30" s="76">
        <f t="shared" ref="GU30:GU35" si="1888">GD30+GM30</f>
        <v>0</v>
      </c>
      <c r="GV30" s="409" t="e">
        <f t="shared" ref="GV30:GV35" si="1889">GE30+GN30</f>
        <v>#VALUE!</v>
      </c>
      <c r="GW30" s="69">
        <f t="shared" ref="GW30:GW35" si="1890">GG30+GO30</f>
        <v>0</v>
      </c>
      <c r="GX30" s="69">
        <f t="shared" ref="GX30:GX35" si="1891">GH30+GP30</f>
        <v>0</v>
      </c>
      <c r="GY30" s="69">
        <f t="shared" ref="GY30:GY35" si="1892">GI30+GQ30</f>
        <v>0</v>
      </c>
      <c r="GZ30" s="71">
        <f t="shared" ref="GZ30:GZ35" si="1893">GJ30+GR30</f>
        <v>0</v>
      </c>
      <c r="HA30" s="72">
        <f t="shared" ref="HA30:HA35" si="1894">GK30+GS30</f>
        <v>0</v>
      </c>
      <c r="HB30" s="68"/>
      <c r="HC30" s="550"/>
      <c r="HD30" s="409">
        <f t="shared" ref="HD30" si="1895">IF(HE30&gt;0,1,0)</f>
        <v>0</v>
      </c>
      <c r="HE30" s="547"/>
      <c r="HF30" s="548"/>
      <c r="HG30" s="69">
        <f t="shared" ref="HG30" si="1896">+HH30+HI30</f>
        <v>0</v>
      </c>
      <c r="HH30" s="548"/>
      <c r="HI30" s="549"/>
      <c r="HJ30" s="68"/>
      <c r="HK30" s="550"/>
      <c r="HL30" s="409">
        <f t="shared" ref="HL30" si="1897">IF(HM30&gt;0,1,0)</f>
        <v>0</v>
      </c>
      <c r="HM30" s="547"/>
      <c r="HN30" s="548"/>
      <c r="HO30" s="69">
        <f t="shared" ref="HO30" si="1898">+HP30+HQ30</f>
        <v>0</v>
      </c>
      <c r="HP30" s="548"/>
      <c r="HQ30" s="549"/>
      <c r="HR30" s="68"/>
      <c r="HS30" s="550"/>
      <c r="HT30" s="409">
        <f t="shared" ref="HT30" si="1899">IF(HU30&gt;0,1,0)</f>
        <v>0</v>
      </c>
      <c r="HU30" s="547"/>
      <c r="HV30" s="548"/>
      <c r="HW30" s="69">
        <f t="shared" ref="HW30" si="1900">+HX30+HY30</f>
        <v>0</v>
      </c>
      <c r="HX30" s="548"/>
      <c r="HY30" s="549"/>
      <c r="HZ30" s="68"/>
      <c r="IA30" s="550"/>
      <c r="IB30" s="409">
        <f t="shared" ref="IB30" si="1901">IF(IC30&gt;0,1,0)</f>
        <v>0</v>
      </c>
      <c r="IC30" s="547"/>
      <c r="ID30" s="548"/>
      <c r="IE30" s="69">
        <f t="shared" ref="IE30" si="1902">+IF30+IG30</f>
        <v>0</v>
      </c>
      <c r="IF30" s="548"/>
      <c r="IG30" s="549"/>
      <c r="IH30" s="68"/>
      <c r="II30" s="73">
        <f t="shared" ref="II30:II35" si="1903">HK30+HS30+IA30</f>
        <v>0</v>
      </c>
      <c r="IJ30" s="71">
        <f t="shared" ref="IJ30:IJ35" si="1904">HL30+HT30+IB30</f>
        <v>0</v>
      </c>
      <c r="IK30" s="71">
        <f t="shared" ref="IK30:IK35" si="1905">HN30+HV30+ID30</f>
        <v>0</v>
      </c>
      <c r="IL30" s="69">
        <f t="shared" ref="IL30:IL35" si="1906">HO30+HW30+IE30</f>
        <v>0</v>
      </c>
      <c r="IM30" s="71">
        <f t="shared" ref="IM30:IM35" si="1907">HP30+HX30+IF30</f>
        <v>0</v>
      </c>
      <c r="IN30" s="72">
        <f t="shared" ref="IN30:IN35" si="1908">HQ30+HY30+IG30</f>
        <v>0</v>
      </c>
      <c r="IO30" s="68"/>
      <c r="IP30" s="76">
        <f t="shared" ref="IP30:IP35" si="1909">+CC30+EI30+FW30+GU30+HC30+II30</f>
        <v>0</v>
      </c>
      <c r="IQ30" s="72" t="e">
        <f t="shared" ref="IQ30:IQ35" si="1910">+CD30+EJ30+FX30+GV30+HD30+IJ30</f>
        <v>#VALUE!</v>
      </c>
      <c r="IR30" s="72">
        <f t="shared" ref="IR30:IR35" si="1911">+CE30+EK30+FY30+GW30+HE30+IK30</f>
        <v>0</v>
      </c>
      <c r="IS30" s="71">
        <f t="shared" ref="IS30:IS35" si="1912">+CF30+EL30+FZ30+GX30+HF30+IL30</f>
        <v>0</v>
      </c>
      <c r="IT30" s="69">
        <f t="shared" ref="IT30:IT35" si="1913">+CG30+EM30+GA30+GY30+HG30+IM30</f>
        <v>0</v>
      </c>
      <c r="IU30" s="74">
        <f t="shared" ref="IU30:IU35" si="1914">+CH30+EN30+GB30+GZ30+HH30+IN30</f>
        <v>0</v>
      </c>
      <c r="IV30" s="546"/>
      <c r="IW30" s="69">
        <f t="shared" ref="IW30" si="1915">IF(IX30&gt;0,1,0)</f>
        <v>0</v>
      </c>
      <c r="IX30" s="548"/>
      <c r="IY30" s="71">
        <f t="shared" si="174"/>
        <v>0</v>
      </c>
      <c r="IZ30" s="69">
        <f t="shared" ref="IZ30" si="1916">+JA30+JB30</f>
        <v>0</v>
      </c>
      <c r="JA30" s="71">
        <f t="shared" ref="JA30:JA35" si="1917">IF($V30="初 年 度",IY30,0)</f>
        <v>0</v>
      </c>
      <c r="JB30" s="77">
        <f t="shared" ref="JB30:JB35" si="1918">IF($V30="次 年 度",IY30,0)</f>
        <v>0</v>
      </c>
      <c r="JC30" s="76">
        <f t="shared" ref="JC30:JC35" si="1919">+IR30+IY30</f>
        <v>0</v>
      </c>
      <c r="JD30" s="71">
        <f t="shared" ref="JD30:JD35" si="1920">+IS30+IZ30</f>
        <v>0</v>
      </c>
      <c r="JE30" s="71">
        <f t="shared" ref="JE30:JE35" si="1921">+IT30+JA30</f>
        <v>0</v>
      </c>
      <c r="JF30" s="78">
        <f t="shared" ref="JF30:JF35" si="1922">+IU30+JB30</f>
        <v>0</v>
      </c>
      <c r="JG30" s="826"/>
      <c r="JH30" s="827"/>
      <c r="JI30" s="828"/>
      <c r="JJ30" s="826"/>
      <c r="JK30" s="827"/>
      <c r="JL30" s="828"/>
      <c r="JM30" s="826"/>
      <c r="JN30" s="827"/>
      <c r="JO30" s="828"/>
      <c r="JP30" s="826"/>
      <c r="JQ30" s="827"/>
      <c r="JR30" s="828"/>
      <c r="JS30" s="829"/>
      <c r="JT30" s="827"/>
      <c r="JU30" s="828"/>
      <c r="JV30" s="826"/>
      <c r="JW30" s="827"/>
      <c r="JX30" s="828"/>
      <c r="JY30" s="826"/>
      <c r="JZ30" s="827"/>
      <c r="KA30" s="828"/>
      <c r="KB30" s="826"/>
      <c r="KC30" s="827"/>
      <c r="KD30" s="828"/>
      <c r="KE30" s="826"/>
      <c r="KF30" s="827"/>
      <c r="KG30" s="828"/>
      <c r="KH30" s="829"/>
      <c r="KI30" s="827"/>
      <c r="KJ30" s="828"/>
      <c r="KK30" s="829"/>
      <c r="KL30" s="827"/>
      <c r="KM30" s="828"/>
      <c r="KN30" s="826"/>
      <c r="KO30" s="827"/>
      <c r="KP30" s="828"/>
      <c r="KQ30" s="830"/>
      <c r="KR30" s="831"/>
      <c r="KS30" s="828"/>
      <c r="KT30" s="826"/>
      <c r="KU30" s="827"/>
      <c r="KV30" s="828"/>
      <c r="KW30" s="826"/>
      <c r="KX30" s="827"/>
      <c r="KY30" s="828"/>
      <c r="KZ30" s="830"/>
      <c r="LA30" s="827"/>
      <c r="LB30" s="828"/>
      <c r="LC30" s="826"/>
      <c r="LD30" s="827"/>
      <c r="LE30" s="828"/>
      <c r="LF30" s="830"/>
      <c r="LG30" s="827"/>
      <c r="LH30" s="828"/>
      <c r="LI30" s="829"/>
      <c r="LJ30" s="827"/>
      <c r="LK30" s="828"/>
      <c r="LL30" s="826"/>
      <c r="LM30" s="827"/>
      <c r="LN30" s="832"/>
      <c r="LO30" s="833"/>
      <c r="LP30" s="179"/>
      <c r="LQ30" s="181"/>
      <c r="LR30" s="410"/>
      <c r="LS30" s="411"/>
      <c r="LT30" s="412"/>
      <c r="LU30" s="412"/>
      <c r="LV30" s="413"/>
      <c r="LW30" s="411"/>
      <c r="LX30" s="412"/>
      <c r="LY30" s="412"/>
      <c r="LZ30" s="412"/>
      <c r="MA30" s="412"/>
      <c r="MB30" s="414"/>
      <c r="MC30" s="411"/>
      <c r="MD30" s="414"/>
      <c r="ME30" s="415"/>
      <c r="MF30" s="415"/>
      <c r="MG30" s="415"/>
      <c r="MH30" s="415"/>
      <c r="MI30" s="415"/>
      <c r="MJ30" s="415"/>
      <c r="MK30" s="415"/>
      <c r="ML30" s="415"/>
      <c r="MM30" s="416"/>
      <c r="MN30" s="416"/>
      <c r="MO30" s="416"/>
    </row>
    <row r="31" spans="1:353" ht="18.75" customHeight="1">
      <c r="A31" s="516" t="str">
        <f t="shared" si="46"/>
        <v>令和７年度</v>
      </c>
      <c r="B31" s="518" t="str">
        <f t="shared" si="47"/>
        <v>2次</v>
      </c>
      <c r="C31" s="521" t="str">
        <f t="shared" si="48"/>
        <v>群馬県</v>
      </c>
      <c r="D31" s="79">
        <f t="shared" si="1812"/>
        <v>8</v>
      </c>
      <c r="E31" s="80" t="s">
        <v>5</v>
      </c>
      <c r="F31" s="527"/>
      <c r="G31" s="907">
        <f t="shared" ref="G31:G35" si="1923">+G30</f>
        <v>0</v>
      </c>
      <c r="H31" s="908"/>
      <c r="I31" s="909"/>
      <c r="J31" s="909"/>
      <c r="K31" s="910"/>
      <c r="L31" s="87"/>
      <c r="M31" s="92" t="str">
        <f t="shared" ref="H31:R31" si="1924">IF($F31="今回請求",M30,IF($F31="済",M30,""))</f>
        <v/>
      </c>
      <c r="N31" s="91"/>
      <c r="O31" s="85" t="str">
        <f t="shared" si="1924"/>
        <v/>
      </c>
      <c r="P31" s="86"/>
      <c r="Q31" s="911" t="str">
        <f t="shared" si="1924"/>
        <v/>
      </c>
      <c r="R31" s="84" t="str">
        <f t="shared" si="1924"/>
        <v/>
      </c>
      <c r="S31" s="923" t="str">
        <f t="shared" ref="S31:S35" si="1925">IFERROR(IF((W31+AV31)&gt;0,ROUNDDOWN((W31+AV31)/(Z31+AY31),4)*1000," "),"")</f>
        <v/>
      </c>
      <c r="T31" s="440" t="str">
        <f>IFERROR(IF(P31="","",VLOOKUP(P31,'リスト　修正しない事'!$W$3:$X$40,2,0)),0)</f>
        <v/>
      </c>
      <c r="U31" s="912" t="str">
        <f t="shared" ref="U31:U35" si="1926">IF($F31="今回請求",U30,IF($F31="済",U30,""))</f>
        <v/>
      </c>
      <c r="V31" s="913" t="str">
        <f t="shared" ref="V31:V35" si="1927">IF($F31="今回請求",V30,IF($F31="済",V30,""))</f>
        <v/>
      </c>
      <c r="W31" s="85" t="str">
        <f t="shared" ref="W31:W35" si="1928">IFERROR(IF($F31="今回請求",W30,IF($F31="済",W30,"")),"")</f>
        <v/>
      </c>
      <c r="X31" s="81" t="str">
        <f>IFERROR(IF(P31="","",VLOOKUP(P31,'リスト　修正しない事'!$AD$2:$AE$40,2,0)),0)</f>
        <v/>
      </c>
      <c r="Y31" s="82">
        <f t="shared" si="51"/>
        <v>1</v>
      </c>
      <c r="Z31" s="85" t="str">
        <f t="shared" ref="Z31:Z35" si="1929">IFERROR(IF($F31="今回請求",Z30,IF($F31="済",Z30,"")),"")</f>
        <v/>
      </c>
      <c r="AA31" s="83">
        <f t="shared" si="52"/>
        <v>0</v>
      </c>
      <c r="AB31" s="84">
        <f t="shared" si="53"/>
        <v>0</v>
      </c>
      <c r="AC31" s="85">
        <f t="shared" si="54"/>
        <v>0</v>
      </c>
      <c r="AD31" s="86">
        <f t="shared" si="55"/>
        <v>0</v>
      </c>
      <c r="AE31" s="917"/>
      <c r="AF31" s="85" t="str">
        <f t="shared" ref="AF31:AF35" si="1930">IFERROR(IF($F31="今回請求",AF30,IF($F31="済",AF30,"")),"")</f>
        <v/>
      </c>
      <c r="AG31" s="82">
        <f t="shared" si="56"/>
        <v>1</v>
      </c>
      <c r="AH31" s="85" t="str">
        <f t="shared" ref="AH31:AH35" si="1931">IFERROR(IF($F31="今回請求",AH30,IF($F31="済",AH30,"")),"")</f>
        <v/>
      </c>
      <c r="AI31" s="914"/>
      <c r="AJ31" s="84">
        <f t="shared" si="57"/>
        <v>0</v>
      </c>
      <c r="AK31" s="915"/>
      <c r="AL31" s="916"/>
      <c r="AM31" s="917"/>
      <c r="AN31" s="85">
        <f t="shared" ref="AN31:AN35" si="1932">SUM(W31,AF31)</f>
        <v>0</v>
      </c>
      <c r="AO31" s="82">
        <f t="shared" si="60"/>
        <v>2</v>
      </c>
      <c r="AP31" s="85">
        <f t="shared" ref="AP31:AP35" si="1933">SUM(Z31,AH31)</f>
        <v>0</v>
      </c>
      <c r="AQ31" s="83">
        <f t="shared" ref="AQ31:AQ35" si="1934">SUM(AA31,AI31)</f>
        <v>0</v>
      </c>
      <c r="AR31" s="84">
        <f t="shared" ref="AR31:AR35" si="1935">SUM(AB31,AJ31)</f>
        <v>0</v>
      </c>
      <c r="AS31" s="85">
        <f t="shared" ref="AS31:AS35" si="1936">SUM(AC31,AK31)</f>
        <v>0</v>
      </c>
      <c r="AT31" s="86">
        <f t="shared" ref="AT31:AT35" si="1937">SUM(AD31,AL31)</f>
        <v>0</v>
      </c>
      <c r="AU31" s="917"/>
      <c r="AV31" s="85" t="str">
        <f t="shared" ref="AV31:AV35" si="1938">IFERROR(IF($F31="今回請求",AV30,IF($F31="済",AV30,"")),"")</f>
        <v/>
      </c>
      <c r="AW31" s="81" t="str">
        <f>IFERROR(IF(P31="","",VLOOKUP(P31,'リスト　修正しない事'!$AG$3:$AH$40,2,0)),0)</f>
        <v/>
      </c>
      <c r="AX31" s="82">
        <f t="shared" si="66"/>
        <v>1</v>
      </c>
      <c r="AY31" s="85" t="str">
        <f t="shared" ref="AY31:AY35" si="1939">IFERROR(IF($F31="今回請求",AY30,IF($F31="済",AY30,"")),"")</f>
        <v/>
      </c>
      <c r="AZ31" s="83">
        <f t="shared" si="67"/>
        <v>0</v>
      </c>
      <c r="BA31" s="84">
        <f t="shared" si="68"/>
        <v>0</v>
      </c>
      <c r="BB31" s="85">
        <f t="shared" si="69"/>
        <v>0</v>
      </c>
      <c r="BC31" s="86">
        <f t="shared" si="70"/>
        <v>0</v>
      </c>
      <c r="BD31" s="917"/>
      <c r="BE31" s="85" t="str">
        <f t="shared" ref="BE31:BE35" si="1940">IFERROR(IF($F31="今回請求",BE30,IF($F31="済",BE30,"")),"")</f>
        <v/>
      </c>
      <c r="BF31" s="82">
        <f t="shared" si="71"/>
        <v>1</v>
      </c>
      <c r="BG31" s="85" t="str">
        <f t="shared" ref="BG31:BG35" si="1941">IFERROR(IF($F31="今回請求",BG30,IF($F31="済",BG30,"")),"")</f>
        <v/>
      </c>
      <c r="BH31" s="914"/>
      <c r="BI31" s="84">
        <f t="shared" si="72"/>
        <v>0</v>
      </c>
      <c r="BJ31" s="915"/>
      <c r="BK31" s="916"/>
      <c r="BL31" s="917"/>
      <c r="BM31" s="85">
        <f t="shared" ref="BM31:BM35" si="1942">SUM(AV31,BE31)</f>
        <v>0</v>
      </c>
      <c r="BN31" s="85">
        <f t="shared" ref="BN31:BN35" si="1943">SUM(AX31,BF31)</f>
        <v>2</v>
      </c>
      <c r="BO31" s="85">
        <f t="shared" ref="BO31:BO35" si="1944">SUM(AY31,BG31)</f>
        <v>0</v>
      </c>
      <c r="BP31" s="83">
        <f t="shared" ref="BP31:BP35" si="1945">SUM(AZ31,BH31)</f>
        <v>0</v>
      </c>
      <c r="BQ31" s="84">
        <f t="shared" ref="BQ31:BQ35" si="1946">SUM(BA31,BI31)</f>
        <v>0</v>
      </c>
      <c r="BR31" s="85">
        <f t="shared" ref="BR31:BR35" si="1947">SUM(BB31,BJ31)</f>
        <v>0</v>
      </c>
      <c r="BS31" s="86">
        <f t="shared" ref="BS31:BS35" si="1948">SUM(BC31,BK31)</f>
        <v>0</v>
      </c>
      <c r="BT31" s="917"/>
      <c r="BU31" s="85" t="str">
        <f t="shared" ref="BU31:BU35" si="1949">IFERROR(IF($F31="今回請求",BU30,IF($F31="済",BU30,"")),"")</f>
        <v/>
      </c>
      <c r="BV31" s="82">
        <f t="shared" si="80"/>
        <v>1</v>
      </c>
      <c r="BW31" s="85" t="str">
        <f t="shared" ref="BW31:BW35" si="1950">IFERROR(IF($F31="今回請求",BW30,IF($F31="済",BW30,"")),"")</f>
        <v/>
      </c>
      <c r="BX31" s="914"/>
      <c r="BY31" s="84">
        <f t="shared" ref="BY31" si="1951">+BZ31+CA31</f>
        <v>0</v>
      </c>
      <c r="BZ31" s="915"/>
      <c r="CA31" s="916"/>
      <c r="CB31" s="917"/>
      <c r="CC31" s="85" t="str">
        <f t="shared" ref="CC31:CC35" si="1952">IFERROR(IF($F31="今回請求",CC30,IF($F31="済",CC30,"")),"")</f>
        <v/>
      </c>
      <c r="CD31" s="82" t="str">
        <f t="shared" ref="CD31:CD35" si="1953">IFERROR(IF($F31="今回請求",CD30,IF($F31="済",CD30,"")),"")</f>
        <v/>
      </c>
      <c r="CE31" s="85" t="str">
        <f t="shared" ref="CE31:CE35" si="1954">IFERROR(IF($F31="今回請求",CE30,IF($F31="済",CE30,"")),"")</f>
        <v/>
      </c>
      <c r="CF31" s="83" t="str">
        <f t="shared" ref="CF31:CF35" si="1955">IFERROR(IF($F31="今回請求",CF30,IF($F31="済",CF30,"")),"")</f>
        <v/>
      </c>
      <c r="CG31" s="84" t="str">
        <f t="shared" ref="CG31:CG35" si="1956">IFERROR(IF($F31="今回請求",CG30,IF($F31="済",CG30,"")),"")</f>
        <v/>
      </c>
      <c r="CH31" s="85" t="str">
        <f t="shared" ref="CH31:CH35" si="1957">IFERROR(IF($F31="今回請求",CH30,IF($F31="済",CH30,"")),"")</f>
        <v/>
      </c>
      <c r="CI31" s="86" t="str">
        <f t="shared" ref="CI31:CI35" si="1958">IFERROR(IF($F31="今回請求",CI30,IF($F31="済",CI30,"")),"")</f>
        <v/>
      </c>
      <c r="CJ31" s="917"/>
      <c r="CK31" s="85" t="str">
        <f t="shared" ref="CK31:CK35" si="1959">IFERROR(IF($F31="今回請求",CK30,IF($F31="済",CK30,"")),"")</f>
        <v/>
      </c>
      <c r="CL31" s="81" t="str">
        <f t="shared" ref="CL31:CL35" si="1960">IFERROR(IF($F31="今回請求",CL30,IF($F31="済",CL30,"")),"")</f>
        <v/>
      </c>
      <c r="CM31" s="82" t="str">
        <f t="shared" ref="CM31:CM35" si="1961">IFERROR(IF($F31="今回請求",CM30,IF($F31="済",CM30,"")),"")</f>
        <v/>
      </c>
      <c r="CN31" s="85" t="str">
        <f t="shared" ref="CN31:CN35" si="1962">IFERROR(IF($F31="今回請求",CN30,IF($F31="済",CN30,"")),"")</f>
        <v/>
      </c>
      <c r="CO31" s="83" t="str">
        <f t="shared" ref="CO31:CO35" si="1963">IFERROR(IF($F31="今回請求",CO30,IF($F31="済",CO30,"")),"")</f>
        <v/>
      </c>
      <c r="CP31" s="84" t="str">
        <f t="shared" ref="CP31:CP35" si="1964">IFERROR(IF($F31="今回請求",CP30,IF($F31="済",CP30,"")),"")</f>
        <v/>
      </c>
      <c r="CQ31" s="85" t="str">
        <f t="shared" ref="CQ31:CQ35" si="1965">IFERROR(IF($F31="今回請求",CQ30,IF($F31="済",CQ30,"")),"")</f>
        <v/>
      </c>
      <c r="CR31" s="86" t="str">
        <f t="shared" ref="CR31:CR35" si="1966">IFERROR(IF($F31="今回請求",CR30,IF($F31="済",CR30,"")),"")</f>
        <v/>
      </c>
      <c r="CS31" s="917"/>
      <c r="CT31" s="85" t="str">
        <f t="shared" ref="CT31:CT35" si="1967">IFERROR(IF($F31="今回請求",CT30,IF($F31="済",CT30,"")),"")</f>
        <v/>
      </c>
      <c r="CU31" s="82" t="str">
        <f t="shared" ref="CU31:CU35" si="1968">IFERROR(IF($F31="今回請求",CU30,IF($F31="済",CU30,"")),"")</f>
        <v/>
      </c>
      <c r="CV31" s="85" t="str">
        <f t="shared" ref="CV31:CV35" si="1969">IFERROR(IF($F31="今回請求",CV30,IF($F31="済",CV30,"")),"")</f>
        <v/>
      </c>
      <c r="CW31" s="83" t="str">
        <f t="shared" ref="CW31:CW35" si="1970">IFERROR(IF($F31="今回請求",CW30,IF($F31="済",CW30,"")),"")</f>
        <v/>
      </c>
      <c r="CX31" s="84" t="str">
        <f t="shared" ref="CX31:CX35" si="1971">IFERROR(IF($F31="今回請求",CX30,IF($F31="済",CX30,"")),"")</f>
        <v/>
      </c>
      <c r="CY31" s="85" t="str">
        <f t="shared" ref="CY31:CY35" si="1972">IFERROR(IF($F31="今回請求",CY30,IF($F31="済",CY30,"")),"")</f>
        <v/>
      </c>
      <c r="CZ31" s="86" t="str">
        <f t="shared" ref="CZ31:CZ35" si="1973">IFERROR(IF($F31="今回請求",CZ30,IF($F31="済",CZ30,"")),"")</f>
        <v/>
      </c>
      <c r="DA31" s="917"/>
      <c r="DB31" s="85" t="str">
        <f t="shared" ref="DB31:DB35" si="1974">IFERROR(IF($F31="今回請求",DB30,IF($F31="済",DB30,"")),"")</f>
        <v/>
      </c>
      <c r="DC31" s="82"/>
      <c r="DD31" s="85"/>
      <c r="DE31" s="83"/>
      <c r="DF31" s="84"/>
      <c r="DG31" s="85"/>
      <c r="DH31" s="86"/>
      <c r="DI31" s="917"/>
      <c r="DJ31" s="85" t="str">
        <f t="shared" ref="DJ31:DJ35" si="1975">IFERROR(IF($F31="今回請求",DJ30,IF($F31="済",DJ30,"")),"")</f>
        <v/>
      </c>
      <c r="DK31" s="81" t="str">
        <f>IFERROR(IF(DC31="","",VLOOKUP(DC31,'リスト　修正しない事'!$AD$2:$AE$40,2,0)),0)</f>
        <v/>
      </c>
      <c r="DL31" s="82">
        <f t="shared" si="104"/>
        <v>1</v>
      </c>
      <c r="DM31" s="85" t="str">
        <f t="shared" ref="DM31:DM35" si="1976">IFERROR(IF($F31="今回請求",DM30,IF($F31="済",DM30,"")),"")</f>
        <v/>
      </c>
      <c r="DN31" s="83">
        <f t="shared" si="105"/>
        <v>0</v>
      </c>
      <c r="DO31" s="84">
        <f t="shared" si="106"/>
        <v>0</v>
      </c>
      <c r="DP31" s="85">
        <f t="shared" si="107"/>
        <v>0</v>
      </c>
      <c r="DQ31" s="86">
        <f t="shared" si="108"/>
        <v>0</v>
      </c>
      <c r="DR31" s="917"/>
      <c r="DS31" s="85">
        <f t="shared" ref="DS31" si="1977">IFERROR(IF(DR31&gt;0,ROUND(DP31*DR31,0),0),0)</f>
        <v>0</v>
      </c>
      <c r="DT31" s="82">
        <f t="shared" ref="DT31" si="1978">IFERROR(IF(DS31&gt;0,ROUND(DQ31*DS31,0),0),0)</f>
        <v>0</v>
      </c>
      <c r="DU31" s="85">
        <f t="shared" ref="DU31" si="1979">IFERROR(IF(DT31&gt;0,ROUND(DR31*DT31,0),0),0)</f>
        <v>0</v>
      </c>
      <c r="DV31" s="83">
        <f t="shared" ref="DV31" si="1980">IFERROR(IF(DU31&gt;0,ROUND(DS31*DU31,0),0),0)</f>
        <v>0</v>
      </c>
      <c r="DW31" s="84">
        <f t="shared" ref="DW31" si="1981">IFERROR(IF(DV31&gt;0,ROUND(DT31*DV31,0),0),0)</f>
        <v>0</v>
      </c>
      <c r="DX31" s="85">
        <f t="shared" ref="DX31" si="1982">IFERROR(IF(DW31&gt;0,ROUND(DU31*DW31,0),0),0)</f>
        <v>0</v>
      </c>
      <c r="DY31" s="86">
        <f t="shared" ref="DY31" si="1983">IFERROR(IF(DX31&gt;0,ROUND(DV31*DX31,0),0),0)</f>
        <v>0</v>
      </c>
      <c r="DZ31" s="917"/>
      <c r="EA31" s="85">
        <f t="shared" ref="EA31" si="1984">IFERROR(IF(DZ31&gt;0,ROUND(DX31*DZ31,0),0),0)</f>
        <v>0</v>
      </c>
      <c r="EB31" s="82">
        <f t="shared" ref="EB31" si="1985">IFERROR(IF(EA31&gt;0,ROUND(DY31*EA31,0),0),0)</f>
        <v>0</v>
      </c>
      <c r="EC31" s="85">
        <f t="shared" ref="EC31" si="1986">IFERROR(IF(EB31&gt;0,ROUND(DZ31*EB31,0),0),0)</f>
        <v>0</v>
      </c>
      <c r="ED31" s="83">
        <f t="shared" ref="ED31" si="1987">IFERROR(IF(EC31&gt;0,ROUND(EA31*EC31,0),0),0)</f>
        <v>0</v>
      </c>
      <c r="EE31" s="84">
        <f t="shared" ref="EE31" si="1988">IFERROR(IF(ED31&gt;0,ROUND(EB31*ED31,0),0),0)</f>
        <v>0</v>
      </c>
      <c r="EF31" s="85">
        <f t="shared" ref="EF31" si="1989">IFERROR(IF(EE31&gt;0,ROUND(EC31*EE31,0),0),0)</f>
        <v>0</v>
      </c>
      <c r="EG31" s="86">
        <f t="shared" ref="EG31" si="1990">IFERROR(IF(EF31&gt;0,ROUND(ED31*EF31,0),0),0)</f>
        <v>0</v>
      </c>
      <c r="EH31" s="917"/>
      <c r="EI31" s="85">
        <f t="shared" ref="EI31" si="1991">IFERROR(IF(EH31&gt;0,ROUND(EF31*EH31,0),0),0)</f>
        <v>0</v>
      </c>
      <c r="EJ31" s="82">
        <f t="shared" ref="EJ31" si="1992">IFERROR(IF(EI31&gt;0,ROUND(EG31*EI31,0),0),0)</f>
        <v>0</v>
      </c>
      <c r="EK31" s="85">
        <f t="shared" ref="EK31" si="1993">IFERROR(IF(EJ31&gt;0,ROUND(EH31*EJ31,0),0),0)</f>
        <v>0</v>
      </c>
      <c r="EL31" s="83">
        <f t="shared" ref="EL31" si="1994">IFERROR(IF(EK31&gt;0,ROUND(EI31*EK31,0),0),0)</f>
        <v>0</v>
      </c>
      <c r="EM31" s="84">
        <f t="shared" ref="EM31" si="1995">IFERROR(IF(EL31&gt;0,ROUND(EJ31*EL31,0),0),0)</f>
        <v>0</v>
      </c>
      <c r="EN31" s="85">
        <f t="shared" ref="EN31" si="1996">IFERROR(IF(EM31&gt;0,ROUND(EK31*EM31,0),0),0)</f>
        <v>0</v>
      </c>
      <c r="EO31" s="86">
        <f t="shared" ref="EO31" si="1997">IFERROR(IF(EN31&gt;0,ROUND(EL31*EN31,0),0),0)</f>
        <v>0</v>
      </c>
      <c r="EP31" s="917"/>
      <c r="EQ31" s="85">
        <f t="shared" ref="EQ31" si="1998">IFERROR(IF(EP31&gt;0,ROUND(EN31*EP31,0),0),0)</f>
        <v>0</v>
      </c>
      <c r="ER31" s="81">
        <f t="shared" ref="ER31" si="1999">IFERROR(IF(EQ31&gt;0,ROUND(EO31*EQ31,0),0),0)</f>
        <v>0</v>
      </c>
      <c r="ES31" s="85">
        <f t="shared" ref="ES31" si="2000">IFERROR(IF(ER31&gt;0,ROUND(EP31*ER31,0),0),0)</f>
        <v>0</v>
      </c>
      <c r="ET31" s="85">
        <f t="shared" ref="ET31" si="2001">IFERROR(IF(ES31&gt;0,ROUND(EQ31*ES31,0),0),0)</f>
        <v>0</v>
      </c>
      <c r="EU31" s="84">
        <f t="shared" ref="EU31" si="2002">IFERROR(IF(ET31&gt;0,ROUND(ER31*ET31,0),0),0)</f>
        <v>0</v>
      </c>
      <c r="EV31" s="85">
        <f t="shared" ref="EV31" si="2003">IFERROR(IF(EU31&gt;0,ROUND(ES31*EU31,0),0),0)</f>
        <v>0</v>
      </c>
      <c r="EW31" s="86">
        <f t="shared" ref="EW31" si="2004">IFERROR(IF(EV31&gt;0,ROUND(ET31*EV31,0),0),0)</f>
        <v>0</v>
      </c>
      <c r="EX31" s="917"/>
      <c r="EY31" s="86">
        <f t="shared" ref="EY31" si="2005">IFERROR(IF(EX31&gt;0,ROUND(EV31*EX31,0),0),0)</f>
        <v>0</v>
      </c>
      <c r="EZ31" s="83">
        <f t="shared" ref="EZ31" si="2006">IFERROR(IF(EY31&gt;0,ROUND(EW31*EY31,0),0),0)</f>
        <v>0</v>
      </c>
      <c r="FA31" s="85">
        <f t="shared" ref="FA31" si="2007">IFERROR(IF(EZ31&gt;0,ROUND(EX31*EZ31,0),0),0)</f>
        <v>0</v>
      </c>
      <c r="FB31" s="85">
        <f t="shared" ref="FB31" si="2008">IFERROR(IF(FA31&gt;0,ROUND(EY31*FA31,0),0),0)</f>
        <v>0</v>
      </c>
      <c r="FC31" s="84">
        <f t="shared" ref="FC31" si="2009">IFERROR(IF(FB31&gt;0,ROUND(EZ31*FB31,0),0),0)</f>
        <v>0</v>
      </c>
      <c r="FD31" s="85">
        <f t="shared" ref="FD31" si="2010">IFERROR(IF(FC31&gt;0,ROUND(FA31*FC31,0),0),0)</f>
        <v>0</v>
      </c>
      <c r="FE31" s="86">
        <f t="shared" ref="FE31" si="2011">IFERROR(IF(FD31&gt;0,ROUND(FB31*FD31,0),0),0)</f>
        <v>0</v>
      </c>
      <c r="FF31" s="917"/>
      <c r="FG31" s="85">
        <f t="shared" ref="FG31" si="2012">IFERROR(IF(FF31&gt;0,ROUND(FD31*FF31,0),0),0)</f>
        <v>0</v>
      </c>
      <c r="FH31" s="81">
        <f t="shared" ref="FH31" si="2013">IFERROR(IF(FG31&gt;0,ROUND(FE31*FG31,0),0),0)</f>
        <v>0</v>
      </c>
      <c r="FI31" s="85">
        <f t="shared" ref="FI31" si="2014">IFERROR(IF(FH31&gt;0,ROUND(FF31*FH31,0),0),0)</f>
        <v>0</v>
      </c>
      <c r="FJ31" s="85">
        <f t="shared" ref="FJ31" si="2015">IFERROR(IF(FI31&gt;0,ROUND(FG31*FI31,0),0),0)</f>
        <v>0</v>
      </c>
      <c r="FK31" s="84">
        <f t="shared" ref="FK31" si="2016">IFERROR(IF(FJ31&gt;0,ROUND(FH31*FJ31,0),0),0)</f>
        <v>0</v>
      </c>
      <c r="FL31" s="85">
        <f t="shared" ref="FL31" si="2017">IFERROR(IF(FK31&gt;0,ROUND(FI31*FK31,0),0),0)</f>
        <v>0</v>
      </c>
      <c r="FM31" s="86">
        <f t="shared" ref="FM31" si="2018">IFERROR(IF(FL31&gt;0,ROUND(FJ31*FL31,0),0),0)</f>
        <v>0</v>
      </c>
      <c r="FN31" s="917"/>
      <c r="FO31" s="86">
        <f t="shared" ref="FO31" si="2019">IFERROR(IF(FN31&gt;0,ROUND(FL31*FN31,0),0),0)</f>
        <v>0</v>
      </c>
      <c r="FP31" s="83">
        <f t="shared" ref="FP31" si="2020">IFERROR(IF(FO31&gt;0,ROUND(FM31*FO31,0),0),0)</f>
        <v>0</v>
      </c>
      <c r="FQ31" s="85">
        <f t="shared" ref="FQ31" si="2021">IFERROR(IF(FP31&gt;0,ROUND(FN31*FP31,0),0),0)</f>
        <v>0</v>
      </c>
      <c r="FR31" s="85">
        <f t="shared" ref="FR31" si="2022">IFERROR(IF(FQ31&gt;0,ROUND(FO31*FQ31,0),0),0)</f>
        <v>0</v>
      </c>
      <c r="FS31" s="84">
        <f t="shared" ref="FS31" si="2023">IFERROR(IF(FR31&gt;0,ROUND(FP31*FR31,0),0),0)</f>
        <v>0</v>
      </c>
      <c r="FT31" s="85">
        <f t="shared" ref="FT31" si="2024">IFERROR(IF(FS31&gt;0,ROUND(FQ31*FS31,0),0),0)</f>
        <v>0</v>
      </c>
      <c r="FU31" s="86">
        <f t="shared" ref="FU31" si="2025">IFERROR(IF(FT31&gt;0,ROUND(FR31*FT31,0),0),0)</f>
        <v>0</v>
      </c>
      <c r="FV31" s="917"/>
      <c r="FW31" s="87">
        <f t="shared" ref="FW31" si="2026">IFERROR(IF(FV31&gt;0,ROUND(FT31*FV31,0),0),0)</f>
        <v>0</v>
      </c>
      <c r="FX31" s="84">
        <f t="shared" ref="FX31" si="2027">IFERROR(IF(FW31&gt;0,ROUND(FU31*FW31,0),0),0)</f>
        <v>0</v>
      </c>
      <c r="FY31" s="84">
        <f t="shared" ref="FY31" si="2028">IFERROR(IF(FX31&gt;0,ROUND(FV31*FX31,0),0),0)</f>
        <v>0</v>
      </c>
      <c r="FZ31" s="84">
        <f t="shared" ref="FZ31" si="2029">IFERROR(IF(FY31&gt;0,ROUND(FW31*FY31,0),0),0)</f>
        <v>0</v>
      </c>
      <c r="GA31" s="84">
        <f t="shared" ref="GA31" si="2030">IFERROR(IF(FZ31&gt;0,ROUND(FX31*FZ31,0),0),0)</f>
        <v>0</v>
      </c>
      <c r="GB31" s="88">
        <f t="shared" ref="GB31" si="2031">IFERROR(IF(GA31&gt;0,ROUND(FY31*GA31,0),0),0)</f>
        <v>0</v>
      </c>
      <c r="GC31" s="917"/>
      <c r="GD31" s="85">
        <f t="shared" ref="GD31" si="2032">IFERROR(IF(GC31&gt;0,ROUND(GA31*GC31,0),0),0)</f>
        <v>0</v>
      </c>
      <c r="GE31" s="85">
        <f t="shared" ref="GE31" si="2033">IFERROR(IF(GD31&gt;0,ROUND(GB31*GD31,0),0),0)</f>
        <v>0</v>
      </c>
      <c r="GF31" s="89">
        <f t="shared" ref="GF31" si="2034">IFERROR(IF(GE31&gt;0,ROUND(GC31*GE31,0),0),0)</f>
        <v>0</v>
      </c>
      <c r="GG31" s="85">
        <f t="shared" ref="GG31" si="2035">IFERROR(IF(GF31&gt;0,ROUND(GD31*GF31,0),0),0)</f>
        <v>0</v>
      </c>
      <c r="GH31" s="84">
        <f t="shared" si="140"/>
        <v>0</v>
      </c>
      <c r="GI31" s="84">
        <f t="shared" ref="GI31" si="2036">IFERROR(IF(GH31&gt;0,ROUND(GF31*GH31,0),0),0)</f>
        <v>0</v>
      </c>
      <c r="GJ31" s="85">
        <f t="shared" ref="GJ31" si="2037">IFERROR(IF(GI31&gt;0,ROUND(GG31*GI31,0),0),0)</f>
        <v>0</v>
      </c>
      <c r="GK31" s="86">
        <f t="shared" ref="GK31" si="2038">IFERROR(IF(GJ31&gt;0,ROUND(GH31*GJ31,0),0),0)</f>
        <v>0</v>
      </c>
      <c r="GL31" s="917"/>
      <c r="GM31" s="86">
        <f t="shared" ref="GM31" si="2039">IFERROR(IF(GL31&gt;0,ROUND(GJ31*GL31,0),0),0)</f>
        <v>0</v>
      </c>
      <c r="GN31" s="89">
        <f t="shared" ref="GN31" si="2040">IFERROR(IF(GM31&gt;0,ROUND(GK31*GM31,0),0),0)</f>
        <v>0</v>
      </c>
      <c r="GO31" s="85">
        <f t="shared" ref="GO31" si="2041">IFERROR(IF(GN31&gt;0,ROUND(GL31*GN31,0),0),0)</f>
        <v>0</v>
      </c>
      <c r="GP31" s="84">
        <f t="shared" ref="GP31" si="2042">IFERROR(IF(GO31&gt;0,ROUND(GM31*GO31,0),0),0)</f>
        <v>0</v>
      </c>
      <c r="GQ31" s="84">
        <f t="shared" ref="GQ31" si="2043">IFERROR(IF(GP31&gt;0,ROUND(GN31*GP31,0),0),0)</f>
        <v>0</v>
      </c>
      <c r="GR31" s="85">
        <f t="shared" ref="GR31" si="2044">IFERROR(IF(GQ31&gt;0,ROUND(GO31*GQ31,0),0),0)</f>
        <v>0</v>
      </c>
      <c r="GS31" s="86">
        <f t="shared" ref="GS31" si="2045">IFERROR(IF(GR31&gt;0,ROUND(GP31*GR31,0),0),0)</f>
        <v>0</v>
      </c>
      <c r="GT31" s="917"/>
      <c r="GU31" s="86">
        <f t="shared" ref="GU31" si="2046">IFERROR(IF(GT31&gt;0,ROUND(GR31*GT31,0),0),0)</f>
        <v>0</v>
      </c>
      <c r="GV31" s="89">
        <f t="shared" ref="GV31" si="2047">IFERROR(IF(GU31&gt;0,ROUND(GS31*GU31,0),0),0)</f>
        <v>0</v>
      </c>
      <c r="GW31" s="85">
        <f t="shared" ref="GW31" si="2048">IFERROR(IF(GV31&gt;0,ROUND(GT31*GV31,0),0),0)</f>
        <v>0</v>
      </c>
      <c r="GX31" s="84">
        <f t="shared" ref="GX31" si="2049">IFERROR(IF(GW31&gt;0,ROUND(GU31*GW31,0),0),0)</f>
        <v>0</v>
      </c>
      <c r="GY31" s="84">
        <f t="shared" ref="GY31" si="2050">IFERROR(IF(GX31&gt;0,ROUND(GV31*GX31,0),0),0)</f>
        <v>0</v>
      </c>
      <c r="GZ31" s="85">
        <f t="shared" ref="GZ31" si="2051">IFERROR(IF(GY31&gt;0,ROUND(GW31*GY31,0),0),0)</f>
        <v>0</v>
      </c>
      <c r="HA31" s="86">
        <f t="shared" ref="HA31" si="2052">IFERROR(IF(GZ31&gt;0,ROUND(GX31*GZ31,0),0),0)</f>
        <v>0</v>
      </c>
      <c r="HB31" s="917"/>
      <c r="HC31" s="86">
        <f t="shared" ref="HC31" si="2053">IFERROR(IF(HB31&gt;0,ROUND(GZ31*HB31,0),0),0)</f>
        <v>0</v>
      </c>
      <c r="HD31" s="417">
        <f t="shared" ref="HD31" si="2054">IFERROR(IF(HC31&gt;0,ROUND(HA31*HC31,0),0),0)</f>
        <v>0</v>
      </c>
      <c r="HE31" s="85">
        <f t="shared" ref="HE31" si="2055">IFERROR(IF(HD31&gt;0,ROUND(HB31*HD31,0),0),0)</f>
        <v>0</v>
      </c>
      <c r="HF31" s="85">
        <f t="shared" ref="HF31" si="2056">IFERROR(IF(HE31&gt;0,ROUND(HC31*HE31,0),0),0)</f>
        <v>0</v>
      </c>
      <c r="HG31" s="90">
        <f t="shared" ref="HG31" si="2057">IFERROR(IF(HF31&gt;0,ROUND(HD31*HF31,0),0),0)</f>
        <v>0</v>
      </c>
      <c r="HH31" s="85">
        <f t="shared" ref="HH31" si="2058">IFERROR(IF(HG31&gt;0,ROUND(HE31*HG31,0),0),0)</f>
        <v>0</v>
      </c>
      <c r="HI31" s="86">
        <f t="shared" ref="HI31" si="2059">IFERROR(IF(HH31&gt;0,ROUND(HF31*HH31,0),0),0)</f>
        <v>0</v>
      </c>
      <c r="HJ31" s="917"/>
      <c r="HK31" s="86">
        <f t="shared" ref="HK31" si="2060">IFERROR(IF(HJ31&gt;0,ROUND(HH31*HJ31,0),0),0)</f>
        <v>0</v>
      </c>
      <c r="HL31" s="89">
        <f t="shared" ref="HL31" si="2061">IFERROR(IF(HK31&gt;0,ROUND(HI31*HK31,0),0),0)</f>
        <v>0</v>
      </c>
      <c r="HM31" s="85">
        <f t="shared" ref="HM31" si="2062">IFERROR(IF(HL31&gt;0,ROUND(HJ31*HL31,0),0),0)</f>
        <v>0</v>
      </c>
      <c r="HN31" s="85">
        <f t="shared" ref="HN31" si="2063">IFERROR(IF(HM31&gt;0,ROUND(HK31*HM31,0),0),0)</f>
        <v>0</v>
      </c>
      <c r="HO31" s="84">
        <f t="shared" ref="HO31" si="2064">IFERROR(IF(HN31&gt;0,ROUND(HL31*HN31,0),0),0)</f>
        <v>0</v>
      </c>
      <c r="HP31" s="85">
        <f t="shared" ref="HP31" si="2065">IFERROR(IF(HO31&gt;0,ROUND(HM31*HO31,0),0),0)</f>
        <v>0</v>
      </c>
      <c r="HQ31" s="86">
        <f t="shared" ref="HQ31" si="2066">IFERROR(IF(HP31&gt;0,ROUND(HN31*HP31,0),0),0)</f>
        <v>0</v>
      </c>
      <c r="HR31" s="917"/>
      <c r="HS31" s="86">
        <f t="shared" ref="HS31" si="2067">IFERROR(IF(HR31&gt;0,ROUND(HP31*HR31,0),0),0)</f>
        <v>0</v>
      </c>
      <c r="HT31" s="418">
        <f t="shared" ref="HT31" si="2068">IFERROR(IF(HS31&gt;0,ROUND(HQ31*HS31,0),0),0)</f>
        <v>0</v>
      </c>
      <c r="HU31" s="85">
        <f t="shared" ref="HU31" si="2069">IFERROR(IF(HT31&gt;0,ROUND(HR31*HT31,0),0),0)</f>
        <v>0</v>
      </c>
      <c r="HV31" s="85">
        <f t="shared" ref="HV31" si="2070">IFERROR(IF(HU31&gt;0,ROUND(HS31*HU31,0),0),0)</f>
        <v>0</v>
      </c>
      <c r="HW31" s="84">
        <f t="shared" ref="HW31" si="2071">IFERROR(IF(HV31&gt;0,ROUND(HT31*HV31,0),0),0)</f>
        <v>0</v>
      </c>
      <c r="HX31" s="85">
        <f t="shared" ref="HX31" si="2072">IFERROR(IF(HW31&gt;0,ROUND(HU31*HW31,0),0),0)</f>
        <v>0</v>
      </c>
      <c r="HY31" s="86">
        <f t="shared" ref="HY31" si="2073">IFERROR(IF(HX31&gt;0,ROUND(HV31*HX31,0),0),0)</f>
        <v>0</v>
      </c>
      <c r="HZ31" s="917"/>
      <c r="IA31" s="86">
        <f t="shared" ref="IA31" si="2074">IFERROR(IF(HZ31&gt;0,ROUND(HX31*HZ31,0),0),0)</f>
        <v>0</v>
      </c>
      <c r="IB31" s="89">
        <f t="shared" ref="IB31" si="2075">IFERROR(IF(IA31&gt;0,ROUND(HY31*IA31,0),0),0)</f>
        <v>0</v>
      </c>
      <c r="IC31" s="85">
        <f t="shared" ref="IC31" si="2076">IFERROR(IF(IB31&gt;0,ROUND(HZ31*IB31,0),0),0)</f>
        <v>0</v>
      </c>
      <c r="ID31" s="85">
        <f t="shared" ref="ID31" si="2077">IFERROR(IF(IC31&gt;0,ROUND(IA31*IC31,0),0),0)</f>
        <v>0</v>
      </c>
      <c r="IE31" s="84">
        <f t="shared" ref="IE31" si="2078">IFERROR(IF(ID31&gt;0,ROUND(IB31*ID31,0),0),0)</f>
        <v>0</v>
      </c>
      <c r="IF31" s="85">
        <f t="shared" ref="IF31" si="2079">IFERROR(IF(IE31&gt;0,ROUND(IC31*IE31,0),0),0)</f>
        <v>0</v>
      </c>
      <c r="IG31" s="86">
        <f t="shared" ref="IG31" si="2080">IFERROR(IF(IF31&gt;0,ROUND(ID31*IF31,0),0),0)</f>
        <v>0</v>
      </c>
      <c r="IH31" s="917"/>
      <c r="II31" s="87">
        <f t="shared" ref="II31" si="2081">IFERROR(IF(IH31&gt;0,ROUND(IF31*IH31,0),0),0)</f>
        <v>0</v>
      </c>
      <c r="IJ31" s="85">
        <f t="shared" ref="IJ31" si="2082">IFERROR(IF(II31&gt;0,ROUND(IG31*II31,0),0),0)</f>
        <v>0</v>
      </c>
      <c r="IK31" s="85">
        <f t="shared" ref="IK31" si="2083">IFERROR(IF(IJ31&gt;0,ROUND(IH31*IJ31,0),0),0)</f>
        <v>0</v>
      </c>
      <c r="IL31" s="84">
        <f t="shared" ref="IL31" si="2084">IFERROR(IF(IK31&gt;0,ROUND(II31*IK31,0),0),0)</f>
        <v>0</v>
      </c>
      <c r="IM31" s="85">
        <f t="shared" ref="IM31" si="2085">IFERROR(IF(IL31&gt;0,ROUND(IJ31*IL31,0),0),0)</f>
        <v>0</v>
      </c>
      <c r="IN31" s="86">
        <f t="shared" ref="IN31" si="2086">IFERROR(IF(IM31&gt;0,ROUND(IK31*IM31,0),0),0)</f>
        <v>0</v>
      </c>
      <c r="IO31" s="917"/>
      <c r="IP31" s="91">
        <f t="shared" ref="IP31" si="2087">IFERROR(IF(IO31&gt;0,ROUND(IM31*IO31,0),0),0)</f>
        <v>0</v>
      </c>
      <c r="IQ31" s="86">
        <f t="shared" ref="IQ31" si="2088">IFERROR(IF(IP31&gt;0,ROUND(IN31*IP31,0),0),0)</f>
        <v>0</v>
      </c>
      <c r="IR31" s="86">
        <f t="shared" ref="IR31" si="2089">IFERROR(IF(IQ31&gt;0,ROUND(IO31*IQ31,0),0),0)</f>
        <v>0</v>
      </c>
      <c r="IS31" s="85">
        <f t="shared" ref="IS31" si="2090">IFERROR(IF(IR31&gt;0,ROUND(IP31*IR31,0),0),0)</f>
        <v>0</v>
      </c>
      <c r="IT31" s="84">
        <f t="shared" ref="IT31" si="2091">IFERROR(IF(IS31&gt;0,ROUND(IQ31*IS31,0),0),0)</f>
        <v>0</v>
      </c>
      <c r="IU31" s="88">
        <f t="shared" ref="IU31" si="2092">IFERROR(IF(IT31&gt;0,ROUND(IR31*IT31,0),0),0)</f>
        <v>0</v>
      </c>
      <c r="IV31" s="87">
        <f t="shared" ref="IV31" si="2093">IFERROR(IF(IU31&gt;0,ROUND(IS31*IU31,0),0),0)</f>
        <v>0</v>
      </c>
      <c r="IW31" s="84">
        <f t="shared" ref="IW31" si="2094">IFERROR(IF(IV31&gt;0,ROUND(IT31*IV31,0),0),0)</f>
        <v>0</v>
      </c>
      <c r="IX31" s="85">
        <f t="shared" ref="IX31" si="2095">IFERROR(IF(IW31&gt;0,ROUND(IU31*IW31,0),0),0)</f>
        <v>0</v>
      </c>
      <c r="IY31" s="85">
        <f t="shared" si="174"/>
        <v>0</v>
      </c>
      <c r="IZ31" s="84">
        <f t="shared" ref="IZ31" si="2096">IFERROR(IF(IY31&gt;0,ROUND(IW31*IY31,0),0),0)</f>
        <v>0</v>
      </c>
      <c r="JA31" s="85">
        <f t="shared" ref="JA31" si="2097">IFERROR(IF(IZ31&gt;0,ROUND(IX31*IZ31,0),0),0)</f>
        <v>0</v>
      </c>
      <c r="JB31" s="92">
        <f t="shared" ref="JB31" si="2098">IFERROR(IF(JA31&gt;0,ROUND(IY31*JA31,0),0),0)</f>
        <v>0</v>
      </c>
      <c r="JC31" s="91">
        <f t="shared" ref="JC31" si="2099">IFERROR(IF(JB31&gt;0,ROUND(IZ31*JB31,0),0),0)</f>
        <v>0</v>
      </c>
      <c r="JD31" s="85">
        <f t="shared" ref="JD31" si="2100">IFERROR(IF(JC31&gt;0,ROUND(JA31*JC31,0),0),0)</f>
        <v>0</v>
      </c>
      <c r="JE31" s="85">
        <f t="shared" ref="JE31" si="2101">IFERROR(IF(JD31&gt;0,ROUND(JB31*JD31,0),0),0)</f>
        <v>0</v>
      </c>
      <c r="JF31" s="93">
        <f t="shared" ref="JF31" si="2102">IFERROR(IF(JE31&gt;0,ROUND(JC31*JE31,0),0),0)</f>
        <v>0</v>
      </c>
      <c r="JG31" s="834"/>
      <c r="JH31" s="835"/>
      <c r="JI31" s="836"/>
      <c r="JJ31" s="834"/>
      <c r="JK31" s="835"/>
      <c r="JL31" s="836"/>
      <c r="JM31" s="834"/>
      <c r="JN31" s="835"/>
      <c r="JO31" s="836"/>
      <c r="JP31" s="834"/>
      <c r="JQ31" s="835"/>
      <c r="JR31" s="836"/>
      <c r="JS31" s="837"/>
      <c r="JT31" s="835"/>
      <c r="JU31" s="836"/>
      <c r="JV31" s="834"/>
      <c r="JW31" s="835"/>
      <c r="JX31" s="836"/>
      <c r="JY31" s="834"/>
      <c r="JZ31" s="835"/>
      <c r="KA31" s="836"/>
      <c r="KB31" s="834"/>
      <c r="KC31" s="835"/>
      <c r="KD31" s="836"/>
      <c r="KE31" s="834"/>
      <c r="KF31" s="835"/>
      <c r="KG31" s="836"/>
      <c r="KH31" s="837"/>
      <c r="KI31" s="835"/>
      <c r="KJ31" s="836"/>
      <c r="KK31" s="837"/>
      <c r="KL31" s="835"/>
      <c r="KM31" s="836"/>
      <c r="KN31" s="834"/>
      <c r="KO31" s="835"/>
      <c r="KP31" s="836"/>
      <c r="KQ31" s="838"/>
      <c r="KR31" s="839"/>
      <c r="KS31" s="836"/>
      <c r="KT31" s="834"/>
      <c r="KU31" s="835"/>
      <c r="KV31" s="836"/>
      <c r="KW31" s="834"/>
      <c r="KX31" s="835"/>
      <c r="KY31" s="836"/>
      <c r="KZ31" s="838"/>
      <c r="LA31" s="835"/>
      <c r="LB31" s="836"/>
      <c r="LC31" s="834"/>
      <c r="LD31" s="835"/>
      <c r="LE31" s="836"/>
      <c r="LF31" s="838"/>
      <c r="LG31" s="835"/>
      <c r="LH31" s="836"/>
      <c r="LI31" s="837"/>
      <c r="LJ31" s="835"/>
      <c r="LK31" s="836"/>
      <c r="LL31" s="834"/>
      <c r="LM31" s="835"/>
      <c r="LN31" s="840"/>
      <c r="LO31" s="841"/>
      <c r="LP31" s="180"/>
      <c r="LQ31" s="182"/>
      <c r="LR31" s="419"/>
      <c r="LS31" s="411"/>
      <c r="LT31" s="412"/>
      <c r="LU31" s="412"/>
      <c r="LV31" s="413"/>
      <c r="LW31" s="411"/>
      <c r="LX31" s="412"/>
      <c r="LY31" s="412"/>
      <c r="LZ31" s="412"/>
      <c r="MA31" s="412"/>
      <c r="MB31" s="414"/>
      <c r="MC31" s="411"/>
      <c r="MD31" s="414"/>
      <c r="ME31" s="415"/>
      <c r="MF31" s="415"/>
      <c r="MG31" s="415"/>
      <c r="MH31" s="415"/>
      <c r="MI31" s="415"/>
      <c r="MJ31" s="415"/>
      <c r="MK31" s="415"/>
      <c r="ML31" s="415"/>
      <c r="MM31" s="416"/>
      <c r="MN31" s="416"/>
      <c r="MO31" s="416"/>
    </row>
    <row r="32" spans="1:353" ht="18.75" customHeight="1">
      <c r="A32" s="515" t="str">
        <f t="shared" si="46"/>
        <v>令和７年度</v>
      </c>
      <c r="B32" s="519" t="str">
        <f t="shared" si="47"/>
        <v>2次</v>
      </c>
      <c r="C32" s="515" t="str">
        <f t="shared" si="48"/>
        <v>群馬県</v>
      </c>
      <c r="D32" s="66">
        <f t="shared" si="1812"/>
        <v>9</v>
      </c>
      <c r="E32" s="67" t="s">
        <v>4</v>
      </c>
      <c r="F32" s="526">
        <f t="shared" ref="F32" si="2103">IF(F33=" ","",F33)</f>
        <v>0</v>
      </c>
      <c r="G32" s="529"/>
      <c r="H32" s="530"/>
      <c r="I32" s="532"/>
      <c r="J32" s="532"/>
      <c r="K32" s="533"/>
      <c r="L32" s="534"/>
      <c r="M32" s="535"/>
      <c r="N32" s="534"/>
      <c r="O32" s="536"/>
      <c r="P32" s="537"/>
      <c r="Q32" s="541"/>
      <c r="R32" s="542"/>
      <c r="S32" s="543" t="str">
        <f t="shared" ref="S32:S35" si="2104">IF((W32+AV32)&gt;0,ROUNDDOWN((W32+AV32)/(Z32+AY32),4)*1000," ")</f>
        <v xml:space="preserve"> </v>
      </c>
      <c r="T32" s="439" t="str">
        <f>IFERROR(IF(P32="","",VLOOKUP(P32,'リスト　修正しない事'!$W$3:$X$40,2,0)),0)</f>
        <v/>
      </c>
      <c r="U32" s="544" t="s">
        <v>353</v>
      </c>
      <c r="V32" s="545" t="s">
        <v>335</v>
      </c>
      <c r="W32" s="546"/>
      <c r="X32" s="69" t="str">
        <f>IFERROR(IF(P32="","",VLOOKUP(P32,'リスト　修正しない事'!$AD$2:$AE$40,2,0)),0)</f>
        <v/>
      </c>
      <c r="Y32" s="70">
        <f t="shared" si="51"/>
        <v>0</v>
      </c>
      <c r="Z32" s="547"/>
      <c r="AA32" s="69">
        <f t="shared" si="52"/>
        <v>0</v>
      </c>
      <c r="AB32" s="69">
        <f t="shared" si="53"/>
        <v>0</v>
      </c>
      <c r="AC32" s="71">
        <f t="shared" si="54"/>
        <v>0</v>
      </c>
      <c r="AD32" s="72">
        <f t="shared" si="55"/>
        <v>0</v>
      </c>
      <c r="AE32" s="68"/>
      <c r="AF32" s="546"/>
      <c r="AG32" s="70">
        <f t="shared" si="56"/>
        <v>0</v>
      </c>
      <c r="AH32" s="547"/>
      <c r="AI32" s="547"/>
      <c r="AJ32" s="69">
        <f t="shared" si="57"/>
        <v>0</v>
      </c>
      <c r="AK32" s="548"/>
      <c r="AL32" s="549">
        <f t="shared" ref="AL32:AL35" si="2105">IF($V32="次 年 度",AI32,0)</f>
        <v>0</v>
      </c>
      <c r="AM32" s="68"/>
      <c r="AN32" s="73">
        <f t="shared" ref="AN32:AN35" si="2106">+W32+AF32</f>
        <v>0</v>
      </c>
      <c r="AO32" s="70">
        <f t="shared" si="60"/>
        <v>0</v>
      </c>
      <c r="AP32" s="69">
        <f t="shared" ref="AP32:AP35" si="2107">+Z32+AH32</f>
        <v>0</v>
      </c>
      <c r="AQ32" s="69">
        <f t="shared" ref="AQ32:AQ35" si="2108">+AA32+AI32</f>
        <v>0</v>
      </c>
      <c r="AR32" s="69">
        <f t="shared" ref="AR32:AR35" si="2109">AB32+AJ32</f>
        <v>0</v>
      </c>
      <c r="AS32" s="71">
        <f t="shared" ref="AS32:AS35" si="2110">+AC32+AK32</f>
        <v>0</v>
      </c>
      <c r="AT32" s="72">
        <f t="shared" ref="AT32:AT35" si="2111">+AL32+AD32</f>
        <v>0</v>
      </c>
      <c r="AU32" s="68"/>
      <c r="AV32" s="546"/>
      <c r="AW32" s="69" t="str">
        <f>IFERROR(IF(P32="","",VLOOKUP(P32,'リスト　修正しない事'!$AG$3:$AH$40,2,0)),0)</f>
        <v/>
      </c>
      <c r="AX32" s="70">
        <f t="shared" si="66"/>
        <v>0</v>
      </c>
      <c r="AY32" s="547"/>
      <c r="AZ32" s="69">
        <f t="shared" si="67"/>
        <v>0</v>
      </c>
      <c r="BA32" s="69">
        <f t="shared" si="68"/>
        <v>0</v>
      </c>
      <c r="BB32" s="71">
        <f t="shared" si="69"/>
        <v>0</v>
      </c>
      <c r="BC32" s="72">
        <f t="shared" si="70"/>
        <v>0</v>
      </c>
      <c r="BD32" s="68"/>
      <c r="BE32" s="546"/>
      <c r="BF32" s="70">
        <f t="shared" si="71"/>
        <v>0</v>
      </c>
      <c r="BG32" s="547"/>
      <c r="BH32" s="547"/>
      <c r="BI32" s="69">
        <f t="shared" si="72"/>
        <v>0</v>
      </c>
      <c r="BJ32" s="548"/>
      <c r="BK32" s="549"/>
      <c r="BL32" s="68"/>
      <c r="BM32" s="73">
        <f t="shared" ref="BM32:BM35" si="2112">+AV32+BE32</f>
        <v>0</v>
      </c>
      <c r="BN32" s="70">
        <f t="shared" ref="BN32" si="2113">IF(BO32&gt;0,1,0)</f>
        <v>0</v>
      </c>
      <c r="BO32" s="69">
        <f t="shared" ref="BO32:BO35" si="2114">+AY32+BG32</f>
        <v>0</v>
      </c>
      <c r="BP32" s="69">
        <f t="shared" ref="BP32:BP35" si="2115">+AZ32+BH32</f>
        <v>0</v>
      </c>
      <c r="BQ32" s="69">
        <f t="shared" ref="BQ32:BQ35" si="2116">BA32+BI32</f>
        <v>0</v>
      </c>
      <c r="BR32" s="71">
        <f t="shared" ref="BR32:BR35" si="2117">+BB32+BJ32</f>
        <v>0</v>
      </c>
      <c r="BS32" s="72">
        <f t="shared" ref="BS32:BS35" si="2118">+BK32+BC32</f>
        <v>0</v>
      </c>
      <c r="BT32" s="68"/>
      <c r="BU32" s="546"/>
      <c r="BV32" s="70">
        <f t="shared" si="80"/>
        <v>0</v>
      </c>
      <c r="BW32" s="547"/>
      <c r="BX32" s="547"/>
      <c r="BY32" s="69">
        <f t="shared" ref="BY32" si="2119">BZ32+CA32</f>
        <v>0</v>
      </c>
      <c r="BZ32" s="548"/>
      <c r="CA32" s="549">
        <f t="shared" ref="CA32:CA35" si="2120">IF($V32="次 年 度",BX32,0)</f>
        <v>0</v>
      </c>
      <c r="CB32" s="68"/>
      <c r="CC32" s="73">
        <f t="shared" ref="CC32:CC35" si="2121">SUM(AN32,BM32,BU32)</f>
        <v>0</v>
      </c>
      <c r="CD32" s="70">
        <f t="shared" ref="CD32:CD35" si="2122">SUM(AO32,BN32,BV32)</f>
        <v>0</v>
      </c>
      <c r="CE32" s="69">
        <f t="shared" ref="CE32:CE35" si="2123">SUM(AP32,BO32,BW32)</f>
        <v>0</v>
      </c>
      <c r="CF32" s="69">
        <f t="shared" ref="CF32:CF35" si="2124">SUM(AQ32,BP32,BX32)</f>
        <v>0</v>
      </c>
      <c r="CG32" s="69">
        <f t="shared" ref="CG32:CG35" si="2125">SUM(AR32,BQ32,BY32)</f>
        <v>0</v>
      </c>
      <c r="CH32" s="71">
        <f t="shared" ref="CH32:CH35" si="2126">SUM(AS32,BR32,BZ32)</f>
        <v>0</v>
      </c>
      <c r="CI32" s="72">
        <f t="shared" ref="CI32:CI35" si="2127">SUM(AT32,BS32,CA32)</f>
        <v>0</v>
      </c>
      <c r="CJ32" s="68"/>
      <c r="CK32" s="546"/>
      <c r="CL32" s="69" t="str">
        <f>IFERROR(IF(P32="","",VLOOKUP(P32,'リスト　修正しない事'!$AD$3:$AE$40,2,0)),0)</f>
        <v/>
      </c>
      <c r="CM32" s="70">
        <f t="shared" ref="CM32" si="2128">IF(CN32&gt;0,1,0)</f>
        <v>0</v>
      </c>
      <c r="CN32" s="547"/>
      <c r="CO32" s="69">
        <f t="shared" ref="CO32" si="2129">IFERROR(IF(CN32&gt;0,ROUND(CL32*CN32,0),0),0)</f>
        <v>0</v>
      </c>
      <c r="CP32" s="69">
        <f t="shared" ref="CP32" si="2130">+CQ32+CR32</f>
        <v>0</v>
      </c>
      <c r="CQ32" s="71">
        <f t="shared" ref="CQ32:CQ35" si="2131">IF($V32="初 年 度",CO32,0)</f>
        <v>0</v>
      </c>
      <c r="CR32" s="72">
        <f t="shared" ref="CR32:CR35" si="2132">IF($V32="次 年 度",CO32,0)</f>
        <v>0</v>
      </c>
      <c r="CS32" s="68"/>
      <c r="CT32" s="546"/>
      <c r="CU32" s="70">
        <f t="shared" ref="CU32" si="2133">IF(CV32&gt;0,1,0)</f>
        <v>0</v>
      </c>
      <c r="CV32" s="547"/>
      <c r="CW32" s="547"/>
      <c r="CX32" s="69">
        <f t="shared" ref="CX32" si="2134">CY32+CZ32</f>
        <v>0</v>
      </c>
      <c r="CY32" s="548"/>
      <c r="CZ32" s="549"/>
      <c r="DA32" s="68"/>
      <c r="DB32" s="73">
        <f t="shared" ref="DB32:DB35" si="2135">+CK32+CT32</f>
        <v>0</v>
      </c>
      <c r="DC32" s="70">
        <f t="shared" ref="DC32" si="2136">IF(DD32&gt;0,1,0)</f>
        <v>0</v>
      </c>
      <c r="DD32" s="69">
        <f t="shared" ref="DD32:DD35" si="2137">+CN32+CV32</f>
        <v>0</v>
      </c>
      <c r="DE32" s="69">
        <f t="shared" ref="DE32:DE35" si="2138">+CO32+CW32</f>
        <v>0</v>
      </c>
      <c r="DF32" s="69">
        <f t="shared" ref="DF32:DF35" si="2139">CP32+CX32</f>
        <v>0</v>
      </c>
      <c r="DG32" s="71">
        <f t="shared" ref="DG32:DG35" si="2140">+CQ32+CY32</f>
        <v>0</v>
      </c>
      <c r="DH32" s="72">
        <f t="shared" ref="DH32:DH35" si="2141">+CZ32+CR32</f>
        <v>0</v>
      </c>
      <c r="DI32" s="68"/>
      <c r="DJ32" s="546"/>
      <c r="DK32" s="69" t="str">
        <f>IFERROR(IF(P32="","",VLOOKUP(P32,'リスト　修正しない事'!$AG$3:$AH$40,2,0)),0)</f>
        <v/>
      </c>
      <c r="DL32" s="70">
        <f t="shared" si="104"/>
        <v>0</v>
      </c>
      <c r="DM32" s="547"/>
      <c r="DN32" s="69">
        <f t="shared" si="105"/>
        <v>0</v>
      </c>
      <c r="DO32" s="69">
        <f t="shared" si="106"/>
        <v>0</v>
      </c>
      <c r="DP32" s="71">
        <f t="shared" si="107"/>
        <v>0</v>
      </c>
      <c r="DQ32" s="72">
        <f t="shared" si="108"/>
        <v>0</v>
      </c>
      <c r="DR32" s="68"/>
      <c r="DS32" s="546"/>
      <c r="DT32" s="70">
        <f t="shared" ref="DT32" si="2142">IF(DU32&gt;0,1,0)</f>
        <v>0</v>
      </c>
      <c r="DU32" s="547"/>
      <c r="DV32" s="547"/>
      <c r="DW32" s="69">
        <f t="shared" ref="DW32" si="2143">+DX32+DY32</f>
        <v>0</v>
      </c>
      <c r="DX32" s="548"/>
      <c r="DY32" s="549"/>
      <c r="DZ32" s="68"/>
      <c r="EA32" s="73">
        <f t="shared" ref="EA32:EA35" si="2144">+DJ32+DS32</f>
        <v>0</v>
      </c>
      <c r="EB32" s="70">
        <f t="shared" ref="EB32:EB35" si="2145">+DL32+DT32</f>
        <v>0</v>
      </c>
      <c r="EC32" s="69">
        <f t="shared" ref="EC32:EC35" si="2146">+DM32+DU32</f>
        <v>0</v>
      </c>
      <c r="ED32" s="69">
        <f t="shared" ref="ED32:ED35" si="2147">+DN32+DV32</f>
        <v>0</v>
      </c>
      <c r="EE32" s="69">
        <f t="shared" ref="EE32:EE35" si="2148">+DO32+DW32</f>
        <v>0</v>
      </c>
      <c r="EF32" s="71">
        <f t="shared" ref="EF32:EF35" si="2149">+DP32+DX32</f>
        <v>0</v>
      </c>
      <c r="EG32" s="72">
        <f t="shared" ref="EG32:EG35" si="2150">+DQ32+DY32</f>
        <v>0</v>
      </c>
      <c r="EH32" s="68"/>
      <c r="EI32" s="73">
        <f t="shared" ref="EI32:EI35" si="2151">+DB32+EA32</f>
        <v>0</v>
      </c>
      <c r="EJ32" s="70">
        <f t="shared" ref="EJ32:EJ35" si="2152">+DC32+EB32</f>
        <v>0</v>
      </c>
      <c r="EK32" s="69">
        <f t="shared" ref="EK32:EK35" si="2153">+DD32+EC32</f>
        <v>0</v>
      </c>
      <c r="EL32" s="69">
        <f t="shared" ref="EL32:EL35" si="2154">+DE32+ED32</f>
        <v>0</v>
      </c>
      <c r="EM32" s="69">
        <f t="shared" ref="EM32:EM35" si="2155">+DF32+EE32</f>
        <v>0</v>
      </c>
      <c r="EN32" s="71">
        <f t="shared" ref="EN32:EN35" si="2156">+DG32+EF32</f>
        <v>0</v>
      </c>
      <c r="EO32" s="72">
        <f t="shared" ref="EO32:EO35" si="2157">+DH32+EG32</f>
        <v>0</v>
      </c>
      <c r="EP32" s="68"/>
      <c r="EQ32" s="546"/>
      <c r="ER32" s="70">
        <f t="shared" ref="ER32" si="2158">IF(ES32&gt;0,1,0)</f>
        <v>0</v>
      </c>
      <c r="ES32" s="547"/>
      <c r="ET32" s="548"/>
      <c r="EU32" s="69">
        <f t="shared" ref="EU32" si="2159">+EV32+EW32</f>
        <v>0</v>
      </c>
      <c r="EV32" s="548"/>
      <c r="EW32" s="549"/>
      <c r="EX32" s="68"/>
      <c r="EY32" s="546"/>
      <c r="EZ32" s="70">
        <f t="shared" ref="EZ32" si="2160">IF(FA32&gt;0,1,0)</f>
        <v>0</v>
      </c>
      <c r="FA32" s="547"/>
      <c r="FB32" s="548"/>
      <c r="FC32" s="69">
        <f t="shared" ref="FC32" si="2161">+FD32+FE32</f>
        <v>0</v>
      </c>
      <c r="FD32" s="548"/>
      <c r="FE32" s="549"/>
      <c r="FF32" s="68"/>
      <c r="FG32" s="546"/>
      <c r="FH32" s="70">
        <f t="shared" ref="FH32" si="2162">IF(FI32&gt;0,1,0)</f>
        <v>0</v>
      </c>
      <c r="FI32" s="547"/>
      <c r="FJ32" s="548"/>
      <c r="FK32" s="69">
        <f t="shared" ref="FK32" si="2163">+FL32+FM32</f>
        <v>0</v>
      </c>
      <c r="FL32" s="548"/>
      <c r="FM32" s="549"/>
      <c r="FN32" s="68"/>
      <c r="FO32" s="546"/>
      <c r="FP32" s="70">
        <f t="shared" ref="FP32" si="2164">IF(FQ32&gt;0,1,0)</f>
        <v>0</v>
      </c>
      <c r="FQ32" s="547"/>
      <c r="FR32" s="548"/>
      <c r="FS32" s="69">
        <f t="shared" ref="FS32" si="2165">+FT32+FU32</f>
        <v>0</v>
      </c>
      <c r="FT32" s="548"/>
      <c r="FU32" s="549"/>
      <c r="FV32" s="68"/>
      <c r="FW32" s="73">
        <f t="shared" ref="FW32:FW35" si="2166">+EQ32+EY32+FG32+FO32</f>
        <v>0</v>
      </c>
      <c r="FX32" s="69">
        <f t="shared" ref="FX32:FX35" si="2167">+ER32+EZ32+FH32+FP32</f>
        <v>0</v>
      </c>
      <c r="FY32" s="69">
        <f t="shared" ref="FY32:FY35" si="2168">+ES32+FA32+FI32+FQ32</f>
        <v>0</v>
      </c>
      <c r="FZ32" s="69">
        <f t="shared" ref="FZ32:FZ35" si="2169">+ET32+FB32+FJ32+FR32</f>
        <v>0</v>
      </c>
      <c r="GA32" s="69">
        <f t="shared" ref="GA32:GA35" si="2170">+EU32+FC32+FK32+FS32</f>
        <v>0</v>
      </c>
      <c r="GB32" s="74">
        <f t="shared" ref="GB32:GB35" si="2171">+EV32+FD32+FL32+FT32</f>
        <v>0</v>
      </c>
      <c r="GC32" s="68"/>
      <c r="GD32" s="550"/>
      <c r="GE32" s="71" t="str">
        <f>IFERROR(IF(P32="","",VLOOKUP(P32,'リスト　修正しない事'!$AJ$3:$AK$40,2,0)),0)</f>
        <v/>
      </c>
      <c r="GF32" s="75">
        <f t="shared" ref="GF32" si="2172">IF(GG32&gt;0,1,0)</f>
        <v>0</v>
      </c>
      <c r="GG32" s="547"/>
      <c r="GH32" s="69">
        <f t="shared" si="140"/>
        <v>0</v>
      </c>
      <c r="GI32" s="69">
        <f t="shared" ref="GI32" si="2173">+GJ32+GK32</f>
        <v>0</v>
      </c>
      <c r="GJ32" s="71">
        <f t="shared" ref="GJ32:GJ35" si="2174">IF($V32="初 年 度",GH32,0)</f>
        <v>0</v>
      </c>
      <c r="GK32" s="72">
        <f t="shared" ref="GK32:GK35" si="2175">IF($V32="次 年 度",GH32,0)</f>
        <v>0</v>
      </c>
      <c r="GL32" s="68"/>
      <c r="GM32" s="550"/>
      <c r="GN32" s="409">
        <f t="shared" ref="GN32" si="2176">IF(GO32&gt;0,1,0)</f>
        <v>0</v>
      </c>
      <c r="GO32" s="547"/>
      <c r="GP32" s="547"/>
      <c r="GQ32" s="69">
        <f t="shared" ref="GQ32" si="2177">+GR32+GS32</f>
        <v>0</v>
      </c>
      <c r="GR32" s="548"/>
      <c r="GS32" s="549"/>
      <c r="GT32" s="68"/>
      <c r="GU32" s="76">
        <f t="shared" ref="GU32:GU35" si="2178">GD32+GM32</f>
        <v>0</v>
      </c>
      <c r="GV32" s="409" t="e">
        <f t="shared" ref="GV32:GV35" si="2179">GE32+GN32</f>
        <v>#VALUE!</v>
      </c>
      <c r="GW32" s="69">
        <f t="shared" ref="GW32:GW35" si="2180">GG32+GO32</f>
        <v>0</v>
      </c>
      <c r="GX32" s="69">
        <f t="shared" ref="GX32:GX35" si="2181">GH32+GP32</f>
        <v>0</v>
      </c>
      <c r="GY32" s="69">
        <f t="shared" ref="GY32:GY35" si="2182">GI32+GQ32</f>
        <v>0</v>
      </c>
      <c r="GZ32" s="71">
        <f t="shared" ref="GZ32:GZ35" si="2183">GJ32+GR32</f>
        <v>0</v>
      </c>
      <c r="HA32" s="72">
        <f t="shared" ref="HA32:HA35" si="2184">GK32+GS32</f>
        <v>0</v>
      </c>
      <c r="HB32" s="68"/>
      <c r="HC32" s="550"/>
      <c r="HD32" s="409">
        <f t="shared" ref="HD32" si="2185">IF(HE32&gt;0,1,0)</f>
        <v>0</v>
      </c>
      <c r="HE32" s="547"/>
      <c r="HF32" s="548"/>
      <c r="HG32" s="69">
        <f t="shared" ref="HG32" si="2186">+HH32+HI32</f>
        <v>0</v>
      </c>
      <c r="HH32" s="548"/>
      <c r="HI32" s="549"/>
      <c r="HJ32" s="68"/>
      <c r="HK32" s="550"/>
      <c r="HL32" s="409">
        <f t="shared" ref="HL32" si="2187">IF(HM32&gt;0,1,0)</f>
        <v>0</v>
      </c>
      <c r="HM32" s="547"/>
      <c r="HN32" s="548"/>
      <c r="HO32" s="69">
        <f t="shared" ref="HO32" si="2188">+HP32+HQ32</f>
        <v>0</v>
      </c>
      <c r="HP32" s="548"/>
      <c r="HQ32" s="549"/>
      <c r="HR32" s="68"/>
      <c r="HS32" s="550"/>
      <c r="HT32" s="409">
        <f t="shared" ref="HT32" si="2189">IF(HU32&gt;0,1,0)</f>
        <v>0</v>
      </c>
      <c r="HU32" s="547"/>
      <c r="HV32" s="548"/>
      <c r="HW32" s="69">
        <f t="shared" ref="HW32" si="2190">+HX32+HY32</f>
        <v>0</v>
      </c>
      <c r="HX32" s="548"/>
      <c r="HY32" s="549"/>
      <c r="HZ32" s="68"/>
      <c r="IA32" s="550"/>
      <c r="IB32" s="409">
        <f t="shared" ref="IB32" si="2191">IF(IC32&gt;0,1,0)</f>
        <v>0</v>
      </c>
      <c r="IC32" s="547"/>
      <c r="ID32" s="548"/>
      <c r="IE32" s="69">
        <f t="shared" ref="IE32" si="2192">+IF32+IG32</f>
        <v>0</v>
      </c>
      <c r="IF32" s="548"/>
      <c r="IG32" s="549"/>
      <c r="IH32" s="68"/>
      <c r="II32" s="73">
        <f t="shared" ref="II32:II35" si="2193">HK32+HS32+IA32</f>
        <v>0</v>
      </c>
      <c r="IJ32" s="71">
        <f t="shared" ref="IJ32:IJ35" si="2194">HL32+HT32+IB32</f>
        <v>0</v>
      </c>
      <c r="IK32" s="71">
        <f t="shared" ref="IK32:IK35" si="2195">HN32+HV32+ID32</f>
        <v>0</v>
      </c>
      <c r="IL32" s="69">
        <f t="shared" ref="IL32:IL35" si="2196">HO32+HW32+IE32</f>
        <v>0</v>
      </c>
      <c r="IM32" s="71">
        <f t="shared" ref="IM32:IM35" si="2197">HP32+HX32+IF32</f>
        <v>0</v>
      </c>
      <c r="IN32" s="72">
        <f t="shared" ref="IN32:IN35" si="2198">HQ32+HY32+IG32</f>
        <v>0</v>
      </c>
      <c r="IO32" s="68"/>
      <c r="IP32" s="76">
        <f t="shared" ref="IP32:IP35" si="2199">+CC32+EI32+FW32+GU32+HC32+II32</f>
        <v>0</v>
      </c>
      <c r="IQ32" s="72" t="e">
        <f t="shared" ref="IQ32:IQ35" si="2200">+CD32+EJ32+FX32+GV32+HD32+IJ32</f>
        <v>#VALUE!</v>
      </c>
      <c r="IR32" s="72">
        <f t="shared" ref="IR32:IR35" si="2201">+CE32+EK32+FY32+GW32+HE32+IK32</f>
        <v>0</v>
      </c>
      <c r="IS32" s="71">
        <f t="shared" ref="IS32:IS35" si="2202">+CF32+EL32+FZ32+GX32+HF32+IL32</f>
        <v>0</v>
      </c>
      <c r="IT32" s="69">
        <f t="shared" ref="IT32:IT35" si="2203">+CG32+EM32+GA32+GY32+HG32+IM32</f>
        <v>0</v>
      </c>
      <c r="IU32" s="74">
        <f t="shared" ref="IU32:IU35" si="2204">+CH32+EN32+GB32+GZ32+HH32+IN32</f>
        <v>0</v>
      </c>
      <c r="IV32" s="546"/>
      <c r="IW32" s="69">
        <f t="shared" ref="IW32" si="2205">IF(IX32&gt;0,1,0)</f>
        <v>0</v>
      </c>
      <c r="IX32" s="548"/>
      <c r="IY32" s="71">
        <f t="shared" si="174"/>
        <v>0</v>
      </c>
      <c r="IZ32" s="69">
        <f t="shared" ref="IZ32" si="2206">+JA32+JB32</f>
        <v>0</v>
      </c>
      <c r="JA32" s="71">
        <f t="shared" ref="JA32:JA35" si="2207">IF($V32="初 年 度",IY32,0)</f>
        <v>0</v>
      </c>
      <c r="JB32" s="77">
        <f t="shared" ref="JB32:JB35" si="2208">IF($V32="次 年 度",IY32,0)</f>
        <v>0</v>
      </c>
      <c r="JC32" s="76">
        <f t="shared" ref="JC32:JC35" si="2209">+IR32+IY32</f>
        <v>0</v>
      </c>
      <c r="JD32" s="71">
        <f t="shared" ref="JD32:JD35" si="2210">+IS32+IZ32</f>
        <v>0</v>
      </c>
      <c r="JE32" s="71">
        <f t="shared" ref="JE32:JE35" si="2211">+IT32+JA32</f>
        <v>0</v>
      </c>
      <c r="JF32" s="78">
        <f t="shared" ref="JF32:JF35" si="2212">+IU32+JB32</f>
        <v>0</v>
      </c>
      <c r="JG32" s="826"/>
      <c r="JH32" s="827"/>
      <c r="JI32" s="828"/>
      <c r="JJ32" s="826"/>
      <c r="JK32" s="827"/>
      <c r="JL32" s="828"/>
      <c r="JM32" s="826"/>
      <c r="JN32" s="827"/>
      <c r="JO32" s="828"/>
      <c r="JP32" s="826"/>
      <c r="JQ32" s="827"/>
      <c r="JR32" s="828"/>
      <c r="JS32" s="829"/>
      <c r="JT32" s="827"/>
      <c r="JU32" s="828"/>
      <c r="JV32" s="826"/>
      <c r="JW32" s="827"/>
      <c r="JX32" s="828"/>
      <c r="JY32" s="826"/>
      <c r="JZ32" s="827"/>
      <c r="KA32" s="828"/>
      <c r="KB32" s="826"/>
      <c r="KC32" s="827"/>
      <c r="KD32" s="828"/>
      <c r="KE32" s="826"/>
      <c r="KF32" s="827"/>
      <c r="KG32" s="828"/>
      <c r="KH32" s="829"/>
      <c r="KI32" s="827"/>
      <c r="KJ32" s="828"/>
      <c r="KK32" s="829"/>
      <c r="KL32" s="827"/>
      <c r="KM32" s="828"/>
      <c r="KN32" s="826"/>
      <c r="KO32" s="827"/>
      <c r="KP32" s="828"/>
      <c r="KQ32" s="830"/>
      <c r="KR32" s="831"/>
      <c r="KS32" s="828"/>
      <c r="KT32" s="826"/>
      <c r="KU32" s="827"/>
      <c r="KV32" s="828"/>
      <c r="KW32" s="826"/>
      <c r="KX32" s="827"/>
      <c r="KY32" s="828"/>
      <c r="KZ32" s="830"/>
      <c r="LA32" s="827"/>
      <c r="LB32" s="828"/>
      <c r="LC32" s="826"/>
      <c r="LD32" s="827"/>
      <c r="LE32" s="828"/>
      <c r="LF32" s="830"/>
      <c r="LG32" s="827"/>
      <c r="LH32" s="828"/>
      <c r="LI32" s="829"/>
      <c r="LJ32" s="827"/>
      <c r="LK32" s="828"/>
      <c r="LL32" s="826"/>
      <c r="LM32" s="827"/>
      <c r="LN32" s="832"/>
      <c r="LO32" s="833"/>
      <c r="LP32" s="179"/>
      <c r="LQ32" s="181"/>
      <c r="LR32" s="410"/>
      <c r="LS32" s="411"/>
      <c r="LT32" s="412"/>
      <c r="LU32" s="412"/>
      <c r="LV32" s="413"/>
      <c r="LW32" s="411"/>
      <c r="LX32" s="412"/>
      <c r="LY32" s="412"/>
      <c r="LZ32" s="412"/>
      <c r="MA32" s="412"/>
      <c r="MB32" s="414"/>
      <c r="MC32" s="411"/>
      <c r="MD32" s="414"/>
      <c r="ME32" s="415"/>
      <c r="MF32" s="415"/>
      <c r="MG32" s="415"/>
      <c r="MH32" s="415"/>
      <c r="MI32" s="415"/>
      <c r="MJ32" s="415"/>
      <c r="MK32" s="415"/>
      <c r="ML32" s="415"/>
      <c r="MM32" s="416"/>
      <c r="MN32" s="416"/>
      <c r="MO32" s="416"/>
    </row>
    <row r="33" spans="1:353" ht="18.75" customHeight="1">
      <c r="A33" s="516" t="str">
        <f t="shared" si="46"/>
        <v>令和７年度</v>
      </c>
      <c r="B33" s="518" t="str">
        <f t="shared" si="47"/>
        <v>2次</v>
      </c>
      <c r="C33" s="521" t="str">
        <f t="shared" si="48"/>
        <v>群馬県</v>
      </c>
      <c r="D33" s="79">
        <f t="shared" si="1812"/>
        <v>9</v>
      </c>
      <c r="E33" s="80" t="s">
        <v>5</v>
      </c>
      <c r="F33" s="527"/>
      <c r="G33" s="907">
        <f t="shared" ref="G33:G35" si="2213">+G32</f>
        <v>0</v>
      </c>
      <c r="H33" s="908"/>
      <c r="I33" s="909"/>
      <c r="J33" s="909"/>
      <c r="K33" s="910"/>
      <c r="L33" s="87"/>
      <c r="M33" s="92" t="str">
        <f t="shared" ref="H33:R33" si="2214">IF($F33="今回請求",M32,IF($F33="済",M32,""))</f>
        <v/>
      </c>
      <c r="N33" s="91"/>
      <c r="O33" s="85" t="str">
        <f t="shared" si="2214"/>
        <v/>
      </c>
      <c r="P33" s="86"/>
      <c r="Q33" s="911" t="str">
        <f t="shared" si="2214"/>
        <v/>
      </c>
      <c r="R33" s="84" t="str">
        <f t="shared" si="2214"/>
        <v/>
      </c>
      <c r="S33" s="923" t="str">
        <f t="shared" ref="S33:S35" si="2215">IFERROR(IF((W33+AV33)&gt;0,ROUNDDOWN((W33+AV33)/(Z33+AY33),4)*1000," "),"")</f>
        <v/>
      </c>
      <c r="T33" s="440" t="str">
        <f>IFERROR(IF(P33="","",VLOOKUP(P33,'リスト　修正しない事'!$W$3:$X$40,2,0)),0)</f>
        <v/>
      </c>
      <c r="U33" s="912" t="str">
        <f t="shared" ref="U33:U35" si="2216">IF($F33="今回請求",U32,IF($F33="済",U32,""))</f>
        <v/>
      </c>
      <c r="V33" s="913" t="str">
        <f t="shared" ref="V33:V35" si="2217">IF($F33="今回請求",V32,IF($F33="済",V32,""))</f>
        <v/>
      </c>
      <c r="W33" s="85" t="str">
        <f t="shared" ref="W33:W35" si="2218">IFERROR(IF($F33="今回請求",W32,IF($F33="済",W32,"")),"")</f>
        <v/>
      </c>
      <c r="X33" s="81" t="str">
        <f>IFERROR(IF(P33="","",VLOOKUP(P33,'リスト　修正しない事'!$AD$2:$AE$40,2,0)),0)</f>
        <v/>
      </c>
      <c r="Y33" s="82">
        <f t="shared" si="51"/>
        <v>1</v>
      </c>
      <c r="Z33" s="85" t="str">
        <f t="shared" ref="Z33:Z35" si="2219">IFERROR(IF($F33="今回請求",Z32,IF($F33="済",Z32,"")),"")</f>
        <v/>
      </c>
      <c r="AA33" s="83">
        <f t="shared" si="52"/>
        <v>0</v>
      </c>
      <c r="AB33" s="84">
        <f t="shared" si="53"/>
        <v>0</v>
      </c>
      <c r="AC33" s="85">
        <f t="shared" si="54"/>
        <v>0</v>
      </c>
      <c r="AD33" s="86">
        <f t="shared" si="55"/>
        <v>0</v>
      </c>
      <c r="AE33" s="917"/>
      <c r="AF33" s="85" t="str">
        <f t="shared" ref="AF33:AF35" si="2220">IFERROR(IF($F33="今回請求",AF32,IF($F33="済",AF32,"")),"")</f>
        <v/>
      </c>
      <c r="AG33" s="82">
        <f t="shared" si="56"/>
        <v>1</v>
      </c>
      <c r="AH33" s="85" t="str">
        <f t="shared" ref="AH33:AH35" si="2221">IFERROR(IF($F33="今回請求",AH32,IF($F33="済",AH32,"")),"")</f>
        <v/>
      </c>
      <c r="AI33" s="914"/>
      <c r="AJ33" s="84">
        <f t="shared" si="57"/>
        <v>0</v>
      </c>
      <c r="AK33" s="915"/>
      <c r="AL33" s="916"/>
      <c r="AM33" s="917"/>
      <c r="AN33" s="85">
        <f t="shared" ref="AN33:AN35" si="2222">SUM(W33,AF33)</f>
        <v>0</v>
      </c>
      <c r="AO33" s="82">
        <f t="shared" si="60"/>
        <v>2</v>
      </c>
      <c r="AP33" s="85">
        <f t="shared" ref="AP33:AP35" si="2223">SUM(Z33,AH33)</f>
        <v>0</v>
      </c>
      <c r="AQ33" s="83">
        <f t="shared" ref="AQ33:AQ35" si="2224">SUM(AA33,AI33)</f>
        <v>0</v>
      </c>
      <c r="AR33" s="84">
        <f t="shared" ref="AR33:AR35" si="2225">SUM(AB33,AJ33)</f>
        <v>0</v>
      </c>
      <c r="AS33" s="85">
        <f t="shared" ref="AS33:AS35" si="2226">SUM(AC33,AK33)</f>
        <v>0</v>
      </c>
      <c r="AT33" s="86">
        <f t="shared" ref="AT33:AT35" si="2227">SUM(AD33,AL33)</f>
        <v>0</v>
      </c>
      <c r="AU33" s="917"/>
      <c r="AV33" s="85" t="str">
        <f t="shared" ref="AV33:AV35" si="2228">IFERROR(IF($F33="今回請求",AV32,IF($F33="済",AV32,"")),"")</f>
        <v/>
      </c>
      <c r="AW33" s="81" t="str">
        <f>IFERROR(IF(P33="","",VLOOKUP(P33,'リスト　修正しない事'!$AG$3:$AH$40,2,0)),0)</f>
        <v/>
      </c>
      <c r="AX33" s="82">
        <f t="shared" si="66"/>
        <v>1</v>
      </c>
      <c r="AY33" s="85" t="str">
        <f t="shared" ref="AY33:AY35" si="2229">IFERROR(IF($F33="今回請求",AY32,IF($F33="済",AY32,"")),"")</f>
        <v/>
      </c>
      <c r="AZ33" s="83">
        <f t="shared" si="67"/>
        <v>0</v>
      </c>
      <c r="BA33" s="84">
        <f t="shared" si="68"/>
        <v>0</v>
      </c>
      <c r="BB33" s="85">
        <f t="shared" si="69"/>
        <v>0</v>
      </c>
      <c r="BC33" s="86">
        <f t="shared" si="70"/>
        <v>0</v>
      </c>
      <c r="BD33" s="917"/>
      <c r="BE33" s="85" t="str">
        <f t="shared" ref="BE33:BE35" si="2230">IFERROR(IF($F33="今回請求",BE32,IF($F33="済",BE32,"")),"")</f>
        <v/>
      </c>
      <c r="BF33" s="82">
        <f t="shared" si="71"/>
        <v>1</v>
      </c>
      <c r="BG33" s="85" t="str">
        <f t="shared" ref="BG33:BG35" si="2231">IFERROR(IF($F33="今回請求",BG32,IF($F33="済",BG32,"")),"")</f>
        <v/>
      </c>
      <c r="BH33" s="914"/>
      <c r="BI33" s="84">
        <f t="shared" si="72"/>
        <v>0</v>
      </c>
      <c r="BJ33" s="915"/>
      <c r="BK33" s="916"/>
      <c r="BL33" s="917"/>
      <c r="BM33" s="85">
        <f t="shared" ref="BM33:BM35" si="2232">SUM(AV33,BE33)</f>
        <v>0</v>
      </c>
      <c r="BN33" s="85">
        <f t="shared" ref="BN33:BN35" si="2233">SUM(AX33,BF33)</f>
        <v>2</v>
      </c>
      <c r="BO33" s="85">
        <f t="shared" ref="BO33:BO35" si="2234">SUM(AY33,BG33)</f>
        <v>0</v>
      </c>
      <c r="BP33" s="83">
        <f t="shared" ref="BP33:BP35" si="2235">SUM(AZ33,BH33)</f>
        <v>0</v>
      </c>
      <c r="BQ33" s="84">
        <f t="shared" ref="BQ33:BQ35" si="2236">SUM(BA33,BI33)</f>
        <v>0</v>
      </c>
      <c r="BR33" s="85">
        <f t="shared" ref="BR33:BR35" si="2237">SUM(BB33,BJ33)</f>
        <v>0</v>
      </c>
      <c r="BS33" s="86">
        <f t="shared" ref="BS33:BS35" si="2238">SUM(BC33,BK33)</f>
        <v>0</v>
      </c>
      <c r="BT33" s="917"/>
      <c r="BU33" s="85" t="str">
        <f t="shared" ref="BU33:BU35" si="2239">IFERROR(IF($F33="今回請求",BU32,IF($F33="済",BU32,"")),"")</f>
        <v/>
      </c>
      <c r="BV33" s="82">
        <f t="shared" si="80"/>
        <v>1</v>
      </c>
      <c r="BW33" s="85" t="str">
        <f t="shared" ref="BW33:BW35" si="2240">IFERROR(IF($F33="今回請求",BW32,IF($F33="済",BW32,"")),"")</f>
        <v/>
      </c>
      <c r="BX33" s="914"/>
      <c r="BY33" s="84">
        <f t="shared" ref="BY33" si="2241">+BZ33+CA33</f>
        <v>0</v>
      </c>
      <c r="BZ33" s="915"/>
      <c r="CA33" s="916"/>
      <c r="CB33" s="917"/>
      <c r="CC33" s="85" t="str">
        <f t="shared" ref="CC33:CC35" si="2242">IFERROR(IF($F33="今回請求",CC32,IF($F33="済",CC32,"")),"")</f>
        <v/>
      </c>
      <c r="CD33" s="82" t="str">
        <f t="shared" ref="CD33:CD35" si="2243">IFERROR(IF($F33="今回請求",CD32,IF($F33="済",CD32,"")),"")</f>
        <v/>
      </c>
      <c r="CE33" s="85" t="str">
        <f t="shared" ref="CE33:CE35" si="2244">IFERROR(IF($F33="今回請求",CE32,IF($F33="済",CE32,"")),"")</f>
        <v/>
      </c>
      <c r="CF33" s="83" t="str">
        <f t="shared" ref="CF33:CF35" si="2245">IFERROR(IF($F33="今回請求",CF32,IF($F33="済",CF32,"")),"")</f>
        <v/>
      </c>
      <c r="CG33" s="84" t="str">
        <f t="shared" ref="CG33:CG35" si="2246">IFERROR(IF($F33="今回請求",CG32,IF($F33="済",CG32,"")),"")</f>
        <v/>
      </c>
      <c r="CH33" s="85" t="str">
        <f t="shared" ref="CH33:CH35" si="2247">IFERROR(IF($F33="今回請求",CH32,IF($F33="済",CH32,"")),"")</f>
        <v/>
      </c>
      <c r="CI33" s="86" t="str">
        <f t="shared" ref="CI33:CI35" si="2248">IFERROR(IF($F33="今回請求",CI32,IF($F33="済",CI32,"")),"")</f>
        <v/>
      </c>
      <c r="CJ33" s="917"/>
      <c r="CK33" s="85" t="str">
        <f t="shared" ref="CK33:CK35" si="2249">IFERROR(IF($F33="今回請求",CK32,IF($F33="済",CK32,"")),"")</f>
        <v/>
      </c>
      <c r="CL33" s="81" t="str">
        <f t="shared" ref="CL33:CL35" si="2250">IFERROR(IF($F33="今回請求",CL32,IF($F33="済",CL32,"")),"")</f>
        <v/>
      </c>
      <c r="CM33" s="82" t="str">
        <f t="shared" ref="CM33:CM35" si="2251">IFERROR(IF($F33="今回請求",CM32,IF($F33="済",CM32,"")),"")</f>
        <v/>
      </c>
      <c r="CN33" s="85" t="str">
        <f t="shared" ref="CN33:CN35" si="2252">IFERROR(IF($F33="今回請求",CN32,IF($F33="済",CN32,"")),"")</f>
        <v/>
      </c>
      <c r="CO33" s="83" t="str">
        <f t="shared" ref="CO33:CO35" si="2253">IFERROR(IF($F33="今回請求",CO32,IF($F33="済",CO32,"")),"")</f>
        <v/>
      </c>
      <c r="CP33" s="84" t="str">
        <f t="shared" ref="CP33:CP35" si="2254">IFERROR(IF($F33="今回請求",CP32,IF($F33="済",CP32,"")),"")</f>
        <v/>
      </c>
      <c r="CQ33" s="85" t="str">
        <f t="shared" ref="CQ33:CQ35" si="2255">IFERROR(IF($F33="今回請求",CQ32,IF($F33="済",CQ32,"")),"")</f>
        <v/>
      </c>
      <c r="CR33" s="86" t="str">
        <f t="shared" ref="CR33:CR35" si="2256">IFERROR(IF($F33="今回請求",CR32,IF($F33="済",CR32,"")),"")</f>
        <v/>
      </c>
      <c r="CS33" s="917"/>
      <c r="CT33" s="85" t="str">
        <f t="shared" ref="CT33:CT35" si="2257">IFERROR(IF($F33="今回請求",CT32,IF($F33="済",CT32,"")),"")</f>
        <v/>
      </c>
      <c r="CU33" s="82" t="str">
        <f t="shared" ref="CU33:CU35" si="2258">IFERROR(IF($F33="今回請求",CU32,IF($F33="済",CU32,"")),"")</f>
        <v/>
      </c>
      <c r="CV33" s="85" t="str">
        <f t="shared" ref="CV33:CV35" si="2259">IFERROR(IF($F33="今回請求",CV32,IF($F33="済",CV32,"")),"")</f>
        <v/>
      </c>
      <c r="CW33" s="83" t="str">
        <f t="shared" ref="CW33:CW35" si="2260">IFERROR(IF($F33="今回請求",CW32,IF($F33="済",CW32,"")),"")</f>
        <v/>
      </c>
      <c r="CX33" s="84" t="str">
        <f t="shared" ref="CX33:CX35" si="2261">IFERROR(IF($F33="今回請求",CX32,IF($F33="済",CX32,"")),"")</f>
        <v/>
      </c>
      <c r="CY33" s="85" t="str">
        <f t="shared" ref="CY33:CY35" si="2262">IFERROR(IF($F33="今回請求",CY32,IF($F33="済",CY32,"")),"")</f>
        <v/>
      </c>
      <c r="CZ33" s="86" t="str">
        <f t="shared" ref="CZ33:CZ35" si="2263">IFERROR(IF($F33="今回請求",CZ32,IF($F33="済",CZ32,"")),"")</f>
        <v/>
      </c>
      <c r="DA33" s="917"/>
      <c r="DB33" s="85" t="str">
        <f t="shared" ref="DB33:DB35" si="2264">IFERROR(IF($F33="今回請求",DB32,IF($F33="済",DB32,"")),"")</f>
        <v/>
      </c>
      <c r="DC33" s="82"/>
      <c r="DD33" s="85"/>
      <c r="DE33" s="83"/>
      <c r="DF33" s="84"/>
      <c r="DG33" s="85"/>
      <c r="DH33" s="86"/>
      <c r="DI33" s="917"/>
      <c r="DJ33" s="85" t="str">
        <f t="shared" ref="DJ33:DJ35" si="2265">IFERROR(IF($F33="今回請求",DJ32,IF($F33="済",DJ32,"")),"")</f>
        <v/>
      </c>
      <c r="DK33" s="81" t="str">
        <f>IFERROR(IF(DC33="","",VLOOKUP(DC33,'リスト　修正しない事'!$AD$2:$AE$40,2,0)),0)</f>
        <v/>
      </c>
      <c r="DL33" s="82">
        <f t="shared" si="104"/>
        <v>1</v>
      </c>
      <c r="DM33" s="85" t="str">
        <f t="shared" ref="DM33:DM35" si="2266">IFERROR(IF($F33="今回請求",DM32,IF($F33="済",DM32,"")),"")</f>
        <v/>
      </c>
      <c r="DN33" s="83">
        <f t="shared" si="105"/>
        <v>0</v>
      </c>
      <c r="DO33" s="84">
        <f t="shared" si="106"/>
        <v>0</v>
      </c>
      <c r="DP33" s="85">
        <f t="shared" si="107"/>
        <v>0</v>
      </c>
      <c r="DQ33" s="86">
        <f t="shared" si="108"/>
        <v>0</v>
      </c>
      <c r="DR33" s="917"/>
      <c r="DS33" s="85">
        <f t="shared" ref="DS33" si="2267">IFERROR(IF(DR33&gt;0,ROUND(DP33*DR33,0),0),0)</f>
        <v>0</v>
      </c>
      <c r="DT33" s="82">
        <f t="shared" ref="DT33" si="2268">IFERROR(IF(DS33&gt;0,ROUND(DQ33*DS33,0),0),0)</f>
        <v>0</v>
      </c>
      <c r="DU33" s="85">
        <f t="shared" ref="DU33" si="2269">IFERROR(IF(DT33&gt;0,ROUND(DR33*DT33,0),0),0)</f>
        <v>0</v>
      </c>
      <c r="DV33" s="83">
        <f t="shared" ref="DV33" si="2270">IFERROR(IF(DU33&gt;0,ROUND(DS33*DU33,0),0),0)</f>
        <v>0</v>
      </c>
      <c r="DW33" s="84">
        <f t="shared" ref="DW33" si="2271">IFERROR(IF(DV33&gt;0,ROUND(DT33*DV33,0),0),0)</f>
        <v>0</v>
      </c>
      <c r="DX33" s="85">
        <f t="shared" ref="DX33" si="2272">IFERROR(IF(DW33&gt;0,ROUND(DU33*DW33,0),0),0)</f>
        <v>0</v>
      </c>
      <c r="DY33" s="86">
        <f t="shared" ref="DY33" si="2273">IFERROR(IF(DX33&gt;0,ROUND(DV33*DX33,0),0),0)</f>
        <v>0</v>
      </c>
      <c r="DZ33" s="917"/>
      <c r="EA33" s="85">
        <f t="shared" ref="EA33" si="2274">IFERROR(IF(DZ33&gt;0,ROUND(DX33*DZ33,0),0),0)</f>
        <v>0</v>
      </c>
      <c r="EB33" s="82">
        <f t="shared" ref="EB33" si="2275">IFERROR(IF(EA33&gt;0,ROUND(DY33*EA33,0),0),0)</f>
        <v>0</v>
      </c>
      <c r="EC33" s="85">
        <f t="shared" ref="EC33" si="2276">IFERROR(IF(EB33&gt;0,ROUND(DZ33*EB33,0),0),0)</f>
        <v>0</v>
      </c>
      <c r="ED33" s="83">
        <f t="shared" ref="ED33" si="2277">IFERROR(IF(EC33&gt;0,ROUND(EA33*EC33,0),0),0)</f>
        <v>0</v>
      </c>
      <c r="EE33" s="84">
        <f t="shared" ref="EE33" si="2278">IFERROR(IF(ED33&gt;0,ROUND(EB33*ED33,0),0),0)</f>
        <v>0</v>
      </c>
      <c r="EF33" s="85">
        <f t="shared" ref="EF33" si="2279">IFERROR(IF(EE33&gt;0,ROUND(EC33*EE33,0),0),0)</f>
        <v>0</v>
      </c>
      <c r="EG33" s="86">
        <f t="shared" ref="EG33" si="2280">IFERROR(IF(EF33&gt;0,ROUND(ED33*EF33,0),0),0)</f>
        <v>0</v>
      </c>
      <c r="EH33" s="917"/>
      <c r="EI33" s="85">
        <f t="shared" ref="EI33" si="2281">IFERROR(IF(EH33&gt;0,ROUND(EF33*EH33,0),0),0)</f>
        <v>0</v>
      </c>
      <c r="EJ33" s="82">
        <f t="shared" ref="EJ33" si="2282">IFERROR(IF(EI33&gt;0,ROUND(EG33*EI33,0),0),0)</f>
        <v>0</v>
      </c>
      <c r="EK33" s="85">
        <f t="shared" ref="EK33" si="2283">IFERROR(IF(EJ33&gt;0,ROUND(EH33*EJ33,0),0),0)</f>
        <v>0</v>
      </c>
      <c r="EL33" s="83">
        <f t="shared" ref="EL33" si="2284">IFERROR(IF(EK33&gt;0,ROUND(EI33*EK33,0),0),0)</f>
        <v>0</v>
      </c>
      <c r="EM33" s="84">
        <f t="shared" ref="EM33" si="2285">IFERROR(IF(EL33&gt;0,ROUND(EJ33*EL33,0),0),0)</f>
        <v>0</v>
      </c>
      <c r="EN33" s="85">
        <f t="shared" ref="EN33" si="2286">IFERROR(IF(EM33&gt;0,ROUND(EK33*EM33,0),0),0)</f>
        <v>0</v>
      </c>
      <c r="EO33" s="86">
        <f t="shared" ref="EO33" si="2287">IFERROR(IF(EN33&gt;0,ROUND(EL33*EN33,0),0),0)</f>
        <v>0</v>
      </c>
      <c r="EP33" s="917"/>
      <c r="EQ33" s="85">
        <f t="shared" ref="EQ33" si="2288">IFERROR(IF(EP33&gt;0,ROUND(EN33*EP33,0),0),0)</f>
        <v>0</v>
      </c>
      <c r="ER33" s="81">
        <f t="shared" ref="ER33" si="2289">IFERROR(IF(EQ33&gt;0,ROUND(EO33*EQ33,0),0),0)</f>
        <v>0</v>
      </c>
      <c r="ES33" s="85">
        <f t="shared" ref="ES33" si="2290">IFERROR(IF(ER33&gt;0,ROUND(EP33*ER33,0),0),0)</f>
        <v>0</v>
      </c>
      <c r="ET33" s="85">
        <f t="shared" ref="ET33" si="2291">IFERROR(IF(ES33&gt;0,ROUND(EQ33*ES33,0),0),0)</f>
        <v>0</v>
      </c>
      <c r="EU33" s="84">
        <f t="shared" ref="EU33" si="2292">IFERROR(IF(ET33&gt;0,ROUND(ER33*ET33,0),0),0)</f>
        <v>0</v>
      </c>
      <c r="EV33" s="85">
        <f t="shared" ref="EV33" si="2293">IFERROR(IF(EU33&gt;0,ROUND(ES33*EU33,0),0),0)</f>
        <v>0</v>
      </c>
      <c r="EW33" s="86">
        <f t="shared" ref="EW33" si="2294">IFERROR(IF(EV33&gt;0,ROUND(ET33*EV33,0),0),0)</f>
        <v>0</v>
      </c>
      <c r="EX33" s="917"/>
      <c r="EY33" s="86">
        <f t="shared" ref="EY33" si="2295">IFERROR(IF(EX33&gt;0,ROUND(EV33*EX33,0),0),0)</f>
        <v>0</v>
      </c>
      <c r="EZ33" s="83">
        <f t="shared" ref="EZ33" si="2296">IFERROR(IF(EY33&gt;0,ROUND(EW33*EY33,0),0),0)</f>
        <v>0</v>
      </c>
      <c r="FA33" s="85">
        <f t="shared" ref="FA33" si="2297">IFERROR(IF(EZ33&gt;0,ROUND(EX33*EZ33,0),0),0)</f>
        <v>0</v>
      </c>
      <c r="FB33" s="85">
        <f t="shared" ref="FB33" si="2298">IFERROR(IF(FA33&gt;0,ROUND(EY33*FA33,0),0),0)</f>
        <v>0</v>
      </c>
      <c r="FC33" s="84">
        <f t="shared" ref="FC33" si="2299">IFERROR(IF(FB33&gt;0,ROUND(EZ33*FB33,0),0),0)</f>
        <v>0</v>
      </c>
      <c r="FD33" s="85">
        <f t="shared" ref="FD33" si="2300">IFERROR(IF(FC33&gt;0,ROUND(FA33*FC33,0),0),0)</f>
        <v>0</v>
      </c>
      <c r="FE33" s="86">
        <f t="shared" ref="FE33" si="2301">IFERROR(IF(FD33&gt;0,ROUND(FB33*FD33,0),0),0)</f>
        <v>0</v>
      </c>
      <c r="FF33" s="917"/>
      <c r="FG33" s="85">
        <f t="shared" ref="FG33" si="2302">IFERROR(IF(FF33&gt;0,ROUND(FD33*FF33,0),0),0)</f>
        <v>0</v>
      </c>
      <c r="FH33" s="81">
        <f t="shared" ref="FH33" si="2303">IFERROR(IF(FG33&gt;0,ROUND(FE33*FG33,0),0),0)</f>
        <v>0</v>
      </c>
      <c r="FI33" s="85">
        <f t="shared" ref="FI33" si="2304">IFERROR(IF(FH33&gt;0,ROUND(FF33*FH33,0),0),0)</f>
        <v>0</v>
      </c>
      <c r="FJ33" s="85">
        <f t="shared" ref="FJ33" si="2305">IFERROR(IF(FI33&gt;0,ROUND(FG33*FI33,0),0),0)</f>
        <v>0</v>
      </c>
      <c r="FK33" s="84">
        <f t="shared" ref="FK33" si="2306">IFERROR(IF(FJ33&gt;0,ROUND(FH33*FJ33,0),0),0)</f>
        <v>0</v>
      </c>
      <c r="FL33" s="85">
        <f t="shared" ref="FL33" si="2307">IFERROR(IF(FK33&gt;0,ROUND(FI33*FK33,0),0),0)</f>
        <v>0</v>
      </c>
      <c r="FM33" s="86">
        <f t="shared" ref="FM33" si="2308">IFERROR(IF(FL33&gt;0,ROUND(FJ33*FL33,0),0),0)</f>
        <v>0</v>
      </c>
      <c r="FN33" s="917"/>
      <c r="FO33" s="86">
        <f t="shared" ref="FO33" si="2309">IFERROR(IF(FN33&gt;0,ROUND(FL33*FN33,0),0),0)</f>
        <v>0</v>
      </c>
      <c r="FP33" s="83">
        <f t="shared" ref="FP33" si="2310">IFERROR(IF(FO33&gt;0,ROUND(FM33*FO33,0),0),0)</f>
        <v>0</v>
      </c>
      <c r="FQ33" s="85">
        <f t="shared" ref="FQ33" si="2311">IFERROR(IF(FP33&gt;0,ROUND(FN33*FP33,0),0),0)</f>
        <v>0</v>
      </c>
      <c r="FR33" s="85">
        <f t="shared" ref="FR33" si="2312">IFERROR(IF(FQ33&gt;0,ROUND(FO33*FQ33,0),0),0)</f>
        <v>0</v>
      </c>
      <c r="FS33" s="84">
        <f t="shared" ref="FS33" si="2313">IFERROR(IF(FR33&gt;0,ROUND(FP33*FR33,0),0),0)</f>
        <v>0</v>
      </c>
      <c r="FT33" s="85">
        <f t="shared" ref="FT33" si="2314">IFERROR(IF(FS33&gt;0,ROUND(FQ33*FS33,0),0),0)</f>
        <v>0</v>
      </c>
      <c r="FU33" s="86">
        <f t="shared" ref="FU33" si="2315">IFERROR(IF(FT33&gt;0,ROUND(FR33*FT33,0),0),0)</f>
        <v>0</v>
      </c>
      <c r="FV33" s="917"/>
      <c r="FW33" s="87">
        <f t="shared" ref="FW33" si="2316">IFERROR(IF(FV33&gt;0,ROUND(FT33*FV33,0),0),0)</f>
        <v>0</v>
      </c>
      <c r="FX33" s="84">
        <f t="shared" ref="FX33" si="2317">IFERROR(IF(FW33&gt;0,ROUND(FU33*FW33,0),0),0)</f>
        <v>0</v>
      </c>
      <c r="FY33" s="84">
        <f t="shared" ref="FY33" si="2318">IFERROR(IF(FX33&gt;0,ROUND(FV33*FX33,0),0),0)</f>
        <v>0</v>
      </c>
      <c r="FZ33" s="84">
        <f t="shared" ref="FZ33" si="2319">IFERROR(IF(FY33&gt;0,ROUND(FW33*FY33,0),0),0)</f>
        <v>0</v>
      </c>
      <c r="GA33" s="84">
        <f t="shared" ref="GA33" si="2320">IFERROR(IF(FZ33&gt;0,ROUND(FX33*FZ33,0),0),0)</f>
        <v>0</v>
      </c>
      <c r="GB33" s="88">
        <f t="shared" ref="GB33" si="2321">IFERROR(IF(GA33&gt;0,ROUND(FY33*GA33,0),0),0)</f>
        <v>0</v>
      </c>
      <c r="GC33" s="917"/>
      <c r="GD33" s="85">
        <f t="shared" ref="GD33" si="2322">IFERROR(IF(GC33&gt;0,ROUND(GA33*GC33,0),0),0)</f>
        <v>0</v>
      </c>
      <c r="GE33" s="85">
        <f t="shared" ref="GE33" si="2323">IFERROR(IF(GD33&gt;0,ROUND(GB33*GD33,0),0),0)</f>
        <v>0</v>
      </c>
      <c r="GF33" s="89">
        <f t="shared" ref="GF33" si="2324">IFERROR(IF(GE33&gt;0,ROUND(GC33*GE33,0),0),0)</f>
        <v>0</v>
      </c>
      <c r="GG33" s="85">
        <f t="shared" ref="GG33" si="2325">IFERROR(IF(GF33&gt;0,ROUND(GD33*GF33,0),0),0)</f>
        <v>0</v>
      </c>
      <c r="GH33" s="84">
        <f t="shared" si="140"/>
        <v>0</v>
      </c>
      <c r="GI33" s="84">
        <f t="shared" ref="GI33" si="2326">IFERROR(IF(GH33&gt;0,ROUND(GF33*GH33,0),0),0)</f>
        <v>0</v>
      </c>
      <c r="GJ33" s="85">
        <f t="shared" ref="GJ33" si="2327">IFERROR(IF(GI33&gt;0,ROUND(GG33*GI33,0),0),0)</f>
        <v>0</v>
      </c>
      <c r="GK33" s="86">
        <f t="shared" ref="GK33" si="2328">IFERROR(IF(GJ33&gt;0,ROUND(GH33*GJ33,0),0),0)</f>
        <v>0</v>
      </c>
      <c r="GL33" s="917"/>
      <c r="GM33" s="86">
        <f t="shared" ref="GM33" si="2329">IFERROR(IF(GL33&gt;0,ROUND(GJ33*GL33,0),0),0)</f>
        <v>0</v>
      </c>
      <c r="GN33" s="89">
        <f t="shared" ref="GN33" si="2330">IFERROR(IF(GM33&gt;0,ROUND(GK33*GM33,0),0),0)</f>
        <v>0</v>
      </c>
      <c r="GO33" s="85">
        <f t="shared" ref="GO33" si="2331">IFERROR(IF(GN33&gt;0,ROUND(GL33*GN33,0),0),0)</f>
        <v>0</v>
      </c>
      <c r="GP33" s="84">
        <f t="shared" ref="GP33" si="2332">IFERROR(IF(GO33&gt;0,ROUND(GM33*GO33,0),0),0)</f>
        <v>0</v>
      </c>
      <c r="GQ33" s="84">
        <f t="shared" ref="GQ33" si="2333">IFERROR(IF(GP33&gt;0,ROUND(GN33*GP33,0),0),0)</f>
        <v>0</v>
      </c>
      <c r="GR33" s="85">
        <f t="shared" ref="GR33" si="2334">IFERROR(IF(GQ33&gt;0,ROUND(GO33*GQ33,0),0),0)</f>
        <v>0</v>
      </c>
      <c r="GS33" s="86">
        <f t="shared" ref="GS33" si="2335">IFERROR(IF(GR33&gt;0,ROUND(GP33*GR33,0),0),0)</f>
        <v>0</v>
      </c>
      <c r="GT33" s="917"/>
      <c r="GU33" s="86">
        <f t="shared" ref="GU33" si="2336">IFERROR(IF(GT33&gt;0,ROUND(GR33*GT33,0),0),0)</f>
        <v>0</v>
      </c>
      <c r="GV33" s="89">
        <f t="shared" ref="GV33" si="2337">IFERROR(IF(GU33&gt;0,ROUND(GS33*GU33,0),0),0)</f>
        <v>0</v>
      </c>
      <c r="GW33" s="85">
        <f t="shared" ref="GW33" si="2338">IFERROR(IF(GV33&gt;0,ROUND(GT33*GV33,0),0),0)</f>
        <v>0</v>
      </c>
      <c r="GX33" s="84">
        <f t="shared" ref="GX33" si="2339">IFERROR(IF(GW33&gt;0,ROUND(GU33*GW33,0),0),0)</f>
        <v>0</v>
      </c>
      <c r="GY33" s="84">
        <f t="shared" ref="GY33" si="2340">IFERROR(IF(GX33&gt;0,ROUND(GV33*GX33,0),0),0)</f>
        <v>0</v>
      </c>
      <c r="GZ33" s="85">
        <f t="shared" ref="GZ33" si="2341">IFERROR(IF(GY33&gt;0,ROUND(GW33*GY33,0),0),0)</f>
        <v>0</v>
      </c>
      <c r="HA33" s="86">
        <f t="shared" ref="HA33" si="2342">IFERROR(IF(GZ33&gt;0,ROUND(GX33*GZ33,0),0),0)</f>
        <v>0</v>
      </c>
      <c r="HB33" s="917"/>
      <c r="HC33" s="86">
        <f t="shared" ref="HC33" si="2343">IFERROR(IF(HB33&gt;0,ROUND(GZ33*HB33,0),0),0)</f>
        <v>0</v>
      </c>
      <c r="HD33" s="417">
        <f t="shared" ref="HD33" si="2344">IFERROR(IF(HC33&gt;0,ROUND(HA33*HC33,0),0),0)</f>
        <v>0</v>
      </c>
      <c r="HE33" s="85">
        <f t="shared" ref="HE33" si="2345">IFERROR(IF(HD33&gt;0,ROUND(HB33*HD33,0),0),0)</f>
        <v>0</v>
      </c>
      <c r="HF33" s="85">
        <f t="shared" ref="HF33" si="2346">IFERROR(IF(HE33&gt;0,ROUND(HC33*HE33,0),0),0)</f>
        <v>0</v>
      </c>
      <c r="HG33" s="90">
        <f t="shared" ref="HG33" si="2347">IFERROR(IF(HF33&gt;0,ROUND(HD33*HF33,0),0),0)</f>
        <v>0</v>
      </c>
      <c r="HH33" s="85">
        <f t="shared" ref="HH33" si="2348">IFERROR(IF(HG33&gt;0,ROUND(HE33*HG33,0),0),0)</f>
        <v>0</v>
      </c>
      <c r="HI33" s="86">
        <f t="shared" ref="HI33" si="2349">IFERROR(IF(HH33&gt;0,ROUND(HF33*HH33,0),0),0)</f>
        <v>0</v>
      </c>
      <c r="HJ33" s="917"/>
      <c r="HK33" s="86">
        <f t="shared" ref="HK33" si="2350">IFERROR(IF(HJ33&gt;0,ROUND(HH33*HJ33,0),0),0)</f>
        <v>0</v>
      </c>
      <c r="HL33" s="89">
        <f t="shared" ref="HL33" si="2351">IFERROR(IF(HK33&gt;0,ROUND(HI33*HK33,0),0),0)</f>
        <v>0</v>
      </c>
      <c r="HM33" s="85">
        <f t="shared" ref="HM33" si="2352">IFERROR(IF(HL33&gt;0,ROUND(HJ33*HL33,0),0),0)</f>
        <v>0</v>
      </c>
      <c r="HN33" s="85">
        <f t="shared" ref="HN33" si="2353">IFERROR(IF(HM33&gt;0,ROUND(HK33*HM33,0),0),0)</f>
        <v>0</v>
      </c>
      <c r="HO33" s="84">
        <f t="shared" ref="HO33" si="2354">IFERROR(IF(HN33&gt;0,ROUND(HL33*HN33,0),0),0)</f>
        <v>0</v>
      </c>
      <c r="HP33" s="85">
        <f t="shared" ref="HP33" si="2355">IFERROR(IF(HO33&gt;0,ROUND(HM33*HO33,0),0),0)</f>
        <v>0</v>
      </c>
      <c r="HQ33" s="86">
        <f t="shared" ref="HQ33" si="2356">IFERROR(IF(HP33&gt;0,ROUND(HN33*HP33,0),0),0)</f>
        <v>0</v>
      </c>
      <c r="HR33" s="917"/>
      <c r="HS33" s="86">
        <f t="shared" ref="HS33" si="2357">IFERROR(IF(HR33&gt;0,ROUND(HP33*HR33,0),0),0)</f>
        <v>0</v>
      </c>
      <c r="HT33" s="418">
        <f t="shared" ref="HT33" si="2358">IFERROR(IF(HS33&gt;0,ROUND(HQ33*HS33,0),0),0)</f>
        <v>0</v>
      </c>
      <c r="HU33" s="85">
        <f t="shared" ref="HU33" si="2359">IFERROR(IF(HT33&gt;0,ROUND(HR33*HT33,0),0),0)</f>
        <v>0</v>
      </c>
      <c r="HV33" s="85">
        <f t="shared" ref="HV33" si="2360">IFERROR(IF(HU33&gt;0,ROUND(HS33*HU33,0),0),0)</f>
        <v>0</v>
      </c>
      <c r="HW33" s="84">
        <f t="shared" ref="HW33" si="2361">IFERROR(IF(HV33&gt;0,ROUND(HT33*HV33,0),0),0)</f>
        <v>0</v>
      </c>
      <c r="HX33" s="85">
        <f t="shared" ref="HX33" si="2362">IFERROR(IF(HW33&gt;0,ROUND(HU33*HW33,0),0),0)</f>
        <v>0</v>
      </c>
      <c r="HY33" s="86">
        <f t="shared" ref="HY33" si="2363">IFERROR(IF(HX33&gt;0,ROUND(HV33*HX33,0),0),0)</f>
        <v>0</v>
      </c>
      <c r="HZ33" s="917"/>
      <c r="IA33" s="86">
        <f t="shared" ref="IA33" si="2364">IFERROR(IF(HZ33&gt;0,ROUND(HX33*HZ33,0),0),0)</f>
        <v>0</v>
      </c>
      <c r="IB33" s="89">
        <f t="shared" ref="IB33" si="2365">IFERROR(IF(IA33&gt;0,ROUND(HY33*IA33,0),0),0)</f>
        <v>0</v>
      </c>
      <c r="IC33" s="85">
        <f t="shared" ref="IC33" si="2366">IFERROR(IF(IB33&gt;0,ROUND(HZ33*IB33,0),0),0)</f>
        <v>0</v>
      </c>
      <c r="ID33" s="85">
        <f t="shared" ref="ID33" si="2367">IFERROR(IF(IC33&gt;0,ROUND(IA33*IC33,0),0),0)</f>
        <v>0</v>
      </c>
      <c r="IE33" s="84">
        <f t="shared" ref="IE33" si="2368">IFERROR(IF(ID33&gt;0,ROUND(IB33*ID33,0),0),0)</f>
        <v>0</v>
      </c>
      <c r="IF33" s="85">
        <f t="shared" ref="IF33" si="2369">IFERROR(IF(IE33&gt;0,ROUND(IC33*IE33,0),0),0)</f>
        <v>0</v>
      </c>
      <c r="IG33" s="86">
        <f t="shared" ref="IG33" si="2370">IFERROR(IF(IF33&gt;0,ROUND(ID33*IF33,0),0),0)</f>
        <v>0</v>
      </c>
      <c r="IH33" s="917"/>
      <c r="II33" s="87">
        <f t="shared" ref="II33" si="2371">IFERROR(IF(IH33&gt;0,ROUND(IF33*IH33,0),0),0)</f>
        <v>0</v>
      </c>
      <c r="IJ33" s="85">
        <f t="shared" ref="IJ33" si="2372">IFERROR(IF(II33&gt;0,ROUND(IG33*II33,0),0),0)</f>
        <v>0</v>
      </c>
      <c r="IK33" s="85">
        <f t="shared" ref="IK33" si="2373">IFERROR(IF(IJ33&gt;0,ROUND(IH33*IJ33,0),0),0)</f>
        <v>0</v>
      </c>
      <c r="IL33" s="84">
        <f t="shared" ref="IL33" si="2374">IFERROR(IF(IK33&gt;0,ROUND(II33*IK33,0),0),0)</f>
        <v>0</v>
      </c>
      <c r="IM33" s="85">
        <f t="shared" ref="IM33" si="2375">IFERROR(IF(IL33&gt;0,ROUND(IJ33*IL33,0),0),0)</f>
        <v>0</v>
      </c>
      <c r="IN33" s="86">
        <f t="shared" ref="IN33" si="2376">IFERROR(IF(IM33&gt;0,ROUND(IK33*IM33,0),0),0)</f>
        <v>0</v>
      </c>
      <c r="IO33" s="917"/>
      <c r="IP33" s="91">
        <f t="shared" ref="IP33" si="2377">IFERROR(IF(IO33&gt;0,ROUND(IM33*IO33,0),0),0)</f>
        <v>0</v>
      </c>
      <c r="IQ33" s="86">
        <f t="shared" ref="IQ33" si="2378">IFERROR(IF(IP33&gt;0,ROUND(IN33*IP33,0),0),0)</f>
        <v>0</v>
      </c>
      <c r="IR33" s="86">
        <f t="shared" ref="IR33" si="2379">IFERROR(IF(IQ33&gt;0,ROUND(IO33*IQ33,0),0),0)</f>
        <v>0</v>
      </c>
      <c r="IS33" s="85">
        <f t="shared" ref="IS33" si="2380">IFERROR(IF(IR33&gt;0,ROUND(IP33*IR33,0),0),0)</f>
        <v>0</v>
      </c>
      <c r="IT33" s="84">
        <f t="shared" ref="IT33" si="2381">IFERROR(IF(IS33&gt;0,ROUND(IQ33*IS33,0),0),0)</f>
        <v>0</v>
      </c>
      <c r="IU33" s="88">
        <f t="shared" ref="IU33" si="2382">IFERROR(IF(IT33&gt;0,ROUND(IR33*IT33,0),0),0)</f>
        <v>0</v>
      </c>
      <c r="IV33" s="87">
        <f t="shared" ref="IV33" si="2383">IFERROR(IF(IU33&gt;0,ROUND(IS33*IU33,0),0),0)</f>
        <v>0</v>
      </c>
      <c r="IW33" s="84">
        <f t="shared" ref="IW33" si="2384">IFERROR(IF(IV33&gt;0,ROUND(IT33*IV33,0),0),0)</f>
        <v>0</v>
      </c>
      <c r="IX33" s="85">
        <f t="shared" ref="IX33" si="2385">IFERROR(IF(IW33&gt;0,ROUND(IU33*IW33,0),0),0)</f>
        <v>0</v>
      </c>
      <c r="IY33" s="85">
        <f t="shared" si="174"/>
        <v>0</v>
      </c>
      <c r="IZ33" s="84">
        <f t="shared" ref="IZ33" si="2386">IFERROR(IF(IY33&gt;0,ROUND(IW33*IY33,0),0),0)</f>
        <v>0</v>
      </c>
      <c r="JA33" s="85">
        <f t="shared" ref="JA33" si="2387">IFERROR(IF(IZ33&gt;0,ROUND(IX33*IZ33,0),0),0)</f>
        <v>0</v>
      </c>
      <c r="JB33" s="92">
        <f t="shared" ref="JB33" si="2388">IFERROR(IF(JA33&gt;0,ROUND(IY33*JA33,0),0),0)</f>
        <v>0</v>
      </c>
      <c r="JC33" s="91">
        <f t="shared" ref="JC33" si="2389">IFERROR(IF(JB33&gt;0,ROUND(IZ33*JB33,0),0),0)</f>
        <v>0</v>
      </c>
      <c r="JD33" s="85">
        <f t="shared" ref="JD33" si="2390">IFERROR(IF(JC33&gt;0,ROUND(JA33*JC33,0),0),0)</f>
        <v>0</v>
      </c>
      <c r="JE33" s="85">
        <f t="shared" ref="JE33" si="2391">IFERROR(IF(JD33&gt;0,ROUND(JB33*JD33,0),0),0)</f>
        <v>0</v>
      </c>
      <c r="JF33" s="93">
        <f t="shared" ref="JF33" si="2392">IFERROR(IF(JE33&gt;0,ROUND(JC33*JE33,0),0),0)</f>
        <v>0</v>
      </c>
      <c r="JG33" s="834"/>
      <c r="JH33" s="835"/>
      <c r="JI33" s="836"/>
      <c r="JJ33" s="834"/>
      <c r="JK33" s="835"/>
      <c r="JL33" s="836"/>
      <c r="JM33" s="834"/>
      <c r="JN33" s="835"/>
      <c r="JO33" s="836"/>
      <c r="JP33" s="834"/>
      <c r="JQ33" s="835"/>
      <c r="JR33" s="836"/>
      <c r="JS33" s="837"/>
      <c r="JT33" s="835"/>
      <c r="JU33" s="836"/>
      <c r="JV33" s="834"/>
      <c r="JW33" s="835"/>
      <c r="JX33" s="836"/>
      <c r="JY33" s="834"/>
      <c r="JZ33" s="835"/>
      <c r="KA33" s="836"/>
      <c r="KB33" s="834"/>
      <c r="KC33" s="835"/>
      <c r="KD33" s="836"/>
      <c r="KE33" s="834"/>
      <c r="KF33" s="835"/>
      <c r="KG33" s="836"/>
      <c r="KH33" s="837"/>
      <c r="KI33" s="835"/>
      <c r="KJ33" s="836"/>
      <c r="KK33" s="837"/>
      <c r="KL33" s="835"/>
      <c r="KM33" s="836"/>
      <c r="KN33" s="834"/>
      <c r="KO33" s="835"/>
      <c r="KP33" s="836"/>
      <c r="KQ33" s="838"/>
      <c r="KR33" s="839"/>
      <c r="KS33" s="836"/>
      <c r="KT33" s="834"/>
      <c r="KU33" s="835"/>
      <c r="KV33" s="836"/>
      <c r="KW33" s="834"/>
      <c r="KX33" s="835"/>
      <c r="KY33" s="836"/>
      <c r="KZ33" s="838"/>
      <c r="LA33" s="835"/>
      <c r="LB33" s="836"/>
      <c r="LC33" s="834"/>
      <c r="LD33" s="835"/>
      <c r="LE33" s="836"/>
      <c r="LF33" s="838"/>
      <c r="LG33" s="835"/>
      <c r="LH33" s="836"/>
      <c r="LI33" s="837"/>
      <c r="LJ33" s="835"/>
      <c r="LK33" s="836"/>
      <c r="LL33" s="834"/>
      <c r="LM33" s="835"/>
      <c r="LN33" s="840"/>
      <c r="LO33" s="841"/>
      <c r="LP33" s="180"/>
      <c r="LQ33" s="182"/>
      <c r="LR33" s="419"/>
      <c r="LS33" s="411"/>
      <c r="LT33" s="412"/>
      <c r="LU33" s="412"/>
      <c r="LV33" s="413"/>
      <c r="LW33" s="411"/>
      <c r="LX33" s="412"/>
      <c r="LY33" s="412"/>
      <c r="LZ33" s="412"/>
      <c r="MA33" s="412"/>
      <c r="MB33" s="414"/>
      <c r="MC33" s="411"/>
      <c r="MD33" s="414"/>
      <c r="ME33" s="415"/>
      <c r="MF33" s="415"/>
      <c r="MG33" s="415"/>
      <c r="MH33" s="415"/>
      <c r="MI33" s="415"/>
      <c r="MJ33" s="415"/>
      <c r="MK33" s="415"/>
      <c r="ML33" s="415"/>
      <c r="MM33" s="416"/>
      <c r="MN33" s="416"/>
      <c r="MO33" s="416"/>
    </row>
    <row r="34" spans="1:353" ht="18.75" customHeight="1">
      <c r="A34" s="515" t="str">
        <f t="shared" si="46"/>
        <v>令和７年度</v>
      </c>
      <c r="B34" s="519" t="str">
        <f t="shared" si="47"/>
        <v>2次</v>
      </c>
      <c r="C34" s="515" t="str">
        <f t="shared" si="48"/>
        <v>群馬県</v>
      </c>
      <c r="D34" s="66">
        <f t="shared" ref="D34:D35" si="2393">ROUNDDOWN(ROW()/2-7,0)</f>
        <v>10</v>
      </c>
      <c r="E34" s="67" t="s">
        <v>4</v>
      </c>
      <c r="F34" s="526">
        <f t="shared" ref="F34" si="2394">IF(F35=" ","",F35)</f>
        <v>0</v>
      </c>
      <c r="G34" s="529"/>
      <c r="H34" s="530"/>
      <c r="I34" s="532"/>
      <c r="J34" s="532"/>
      <c r="K34" s="533"/>
      <c r="L34" s="534"/>
      <c r="M34" s="535"/>
      <c r="N34" s="534"/>
      <c r="O34" s="536"/>
      <c r="P34" s="537"/>
      <c r="Q34" s="541"/>
      <c r="R34" s="542"/>
      <c r="S34" s="543" t="str">
        <f t="shared" ref="S34:S35" si="2395">IF((W34+AV34)&gt;0,ROUNDDOWN((W34+AV34)/(Z34+AY34),4)*1000," ")</f>
        <v xml:space="preserve"> </v>
      </c>
      <c r="T34" s="439" t="str">
        <f>IFERROR(IF(P34="","",VLOOKUP(P34,'リスト　修正しない事'!$W$3:$X$40,2,0)),0)</f>
        <v/>
      </c>
      <c r="U34" s="544" t="s">
        <v>353</v>
      </c>
      <c r="V34" s="545" t="s">
        <v>335</v>
      </c>
      <c r="W34" s="546"/>
      <c r="X34" s="69" t="str">
        <f>IFERROR(IF(P34="","",VLOOKUP(P34,'リスト　修正しない事'!$AD$2:$AE$40,2,0)),0)</f>
        <v/>
      </c>
      <c r="Y34" s="70">
        <f t="shared" si="51"/>
        <v>0</v>
      </c>
      <c r="Z34" s="547"/>
      <c r="AA34" s="69">
        <f t="shared" si="52"/>
        <v>0</v>
      </c>
      <c r="AB34" s="69">
        <f t="shared" si="53"/>
        <v>0</v>
      </c>
      <c r="AC34" s="71">
        <f t="shared" si="54"/>
        <v>0</v>
      </c>
      <c r="AD34" s="72">
        <f t="shared" si="55"/>
        <v>0</v>
      </c>
      <c r="AE34" s="68"/>
      <c r="AF34" s="546"/>
      <c r="AG34" s="70">
        <f t="shared" si="56"/>
        <v>0</v>
      </c>
      <c r="AH34" s="547"/>
      <c r="AI34" s="547"/>
      <c r="AJ34" s="69">
        <f t="shared" si="57"/>
        <v>0</v>
      </c>
      <c r="AK34" s="548"/>
      <c r="AL34" s="549">
        <f t="shared" ref="AL34:AL35" si="2396">IF($V34="次 年 度",AI34,0)</f>
        <v>0</v>
      </c>
      <c r="AM34" s="68"/>
      <c r="AN34" s="73">
        <f t="shared" ref="AN34:AN35" si="2397">+W34+AF34</f>
        <v>0</v>
      </c>
      <c r="AO34" s="70">
        <f t="shared" si="60"/>
        <v>0</v>
      </c>
      <c r="AP34" s="69">
        <f t="shared" ref="AP34:AP35" si="2398">+Z34+AH34</f>
        <v>0</v>
      </c>
      <c r="AQ34" s="69">
        <f t="shared" ref="AQ34:AQ35" si="2399">+AA34+AI34</f>
        <v>0</v>
      </c>
      <c r="AR34" s="69">
        <f t="shared" ref="AR34:AR35" si="2400">AB34+AJ34</f>
        <v>0</v>
      </c>
      <c r="AS34" s="71">
        <f t="shared" ref="AS34:AS35" si="2401">+AC34+AK34</f>
        <v>0</v>
      </c>
      <c r="AT34" s="72">
        <f t="shared" ref="AT34:AT35" si="2402">+AL34+AD34</f>
        <v>0</v>
      </c>
      <c r="AU34" s="68"/>
      <c r="AV34" s="546"/>
      <c r="AW34" s="69" t="str">
        <f>IFERROR(IF(P34="","",VLOOKUP(P34,'リスト　修正しない事'!$AG$3:$AH$40,2,0)),0)</f>
        <v/>
      </c>
      <c r="AX34" s="70">
        <f t="shared" si="66"/>
        <v>0</v>
      </c>
      <c r="AY34" s="547"/>
      <c r="AZ34" s="69">
        <f t="shared" si="67"/>
        <v>0</v>
      </c>
      <c r="BA34" s="69">
        <f t="shared" si="68"/>
        <v>0</v>
      </c>
      <c r="BB34" s="71">
        <f t="shared" si="69"/>
        <v>0</v>
      </c>
      <c r="BC34" s="72">
        <f t="shared" si="70"/>
        <v>0</v>
      </c>
      <c r="BD34" s="68"/>
      <c r="BE34" s="546"/>
      <c r="BF34" s="70">
        <f t="shared" si="71"/>
        <v>0</v>
      </c>
      <c r="BG34" s="547"/>
      <c r="BH34" s="547"/>
      <c r="BI34" s="69">
        <f t="shared" si="72"/>
        <v>0</v>
      </c>
      <c r="BJ34" s="548"/>
      <c r="BK34" s="549"/>
      <c r="BL34" s="68"/>
      <c r="BM34" s="73">
        <f t="shared" ref="BM34:BM35" si="2403">+AV34+BE34</f>
        <v>0</v>
      </c>
      <c r="BN34" s="70">
        <f t="shared" ref="BN34" si="2404">IF(BO34&gt;0,1,0)</f>
        <v>0</v>
      </c>
      <c r="BO34" s="69">
        <f t="shared" ref="BO34:BO35" si="2405">+AY34+BG34</f>
        <v>0</v>
      </c>
      <c r="BP34" s="69">
        <f t="shared" ref="BP34:BP35" si="2406">+AZ34+BH34</f>
        <v>0</v>
      </c>
      <c r="BQ34" s="69">
        <f t="shared" ref="BQ34:BQ35" si="2407">BA34+BI34</f>
        <v>0</v>
      </c>
      <c r="BR34" s="71">
        <f t="shared" ref="BR34:BR35" si="2408">+BB34+BJ34</f>
        <v>0</v>
      </c>
      <c r="BS34" s="72">
        <f t="shared" ref="BS34:BS35" si="2409">+BK34+BC34</f>
        <v>0</v>
      </c>
      <c r="BT34" s="68"/>
      <c r="BU34" s="546"/>
      <c r="BV34" s="70">
        <f t="shared" si="80"/>
        <v>0</v>
      </c>
      <c r="BW34" s="547"/>
      <c r="BX34" s="547"/>
      <c r="BY34" s="69">
        <f t="shared" ref="BY34" si="2410">BZ34+CA34</f>
        <v>0</v>
      </c>
      <c r="BZ34" s="548"/>
      <c r="CA34" s="549">
        <f t="shared" ref="CA34:CA35" si="2411">IF($V34="次 年 度",BX34,0)</f>
        <v>0</v>
      </c>
      <c r="CB34" s="68"/>
      <c r="CC34" s="73">
        <f t="shared" ref="CC34:CC35" si="2412">SUM(AN34,BM34,BU34)</f>
        <v>0</v>
      </c>
      <c r="CD34" s="70">
        <f t="shared" ref="CD34:CD35" si="2413">SUM(AO34,BN34,BV34)</f>
        <v>0</v>
      </c>
      <c r="CE34" s="69">
        <f t="shared" ref="CE34:CE35" si="2414">SUM(AP34,BO34,BW34)</f>
        <v>0</v>
      </c>
      <c r="CF34" s="69">
        <f t="shared" ref="CF34:CF35" si="2415">SUM(AQ34,BP34,BX34)</f>
        <v>0</v>
      </c>
      <c r="CG34" s="69">
        <f t="shared" ref="CG34:CG35" si="2416">SUM(AR34,BQ34,BY34)</f>
        <v>0</v>
      </c>
      <c r="CH34" s="71">
        <f t="shared" ref="CH34:CH35" si="2417">SUM(AS34,BR34,BZ34)</f>
        <v>0</v>
      </c>
      <c r="CI34" s="72">
        <f t="shared" ref="CI34:CI35" si="2418">SUM(AT34,BS34,CA34)</f>
        <v>0</v>
      </c>
      <c r="CJ34" s="68"/>
      <c r="CK34" s="546"/>
      <c r="CL34" s="69" t="str">
        <f>IFERROR(IF(P34="","",VLOOKUP(P34,'リスト　修正しない事'!$AD$3:$AE$40,2,0)),0)</f>
        <v/>
      </c>
      <c r="CM34" s="70">
        <f t="shared" ref="CM34" si="2419">IF(CN34&gt;0,1,0)</f>
        <v>0</v>
      </c>
      <c r="CN34" s="547"/>
      <c r="CO34" s="69">
        <f t="shared" ref="CO34" si="2420">IFERROR(IF(CN34&gt;0,ROUND(CL34*CN34,0),0),0)</f>
        <v>0</v>
      </c>
      <c r="CP34" s="69">
        <f t="shared" ref="CP34" si="2421">+CQ34+CR34</f>
        <v>0</v>
      </c>
      <c r="CQ34" s="71">
        <f t="shared" ref="CQ34:CQ35" si="2422">IF($V34="初 年 度",CO34,0)</f>
        <v>0</v>
      </c>
      <c r="CR34" s="72">
        <f t="shared" ref="CR34:CR35" si="2423">IF($V34="次 年 度",CO34,0)</f>
        <v>0</v>
      </c>
      <c r="CS34" s="68"/>
      <c r="CT34" s="546"/>
      <c r="CU34" s="70">
        <f t="shared" ref="CU34" si="2424">IF(CV34&gt;0,1,0)</f>
        <v>0</v>
      </c>
      <c r="CV34" s="547"/>
      <c r="CW34" s="547"/>
      <c r="CX34" s="69">
        <f t="shared" ref="CX34" si="2425">CY34+CZ34</f>
        <v>0</v>
      </c>
      <c r="CY34" s="548"/>
      <c r="CZ34" s="549"/>
      <c r="DA34" s="68"/>
      <c r="DB34" s="73">
        <f t="shared" ref="DB34:DB35" si="2426">+CK34+CT34</f>
        <v>0</v>
      </c>
      <c r="DC34" s="70">
        <f t="shared" ref="DC34" si="2427">IF(DD34&gt;0,1,0)</f>
        <v>0</v>
      </c>
      <c r="DD34" s="69">
        <f t="shared" ref="DD34:DD35" si="2428">+CN34+CV34</f>
        <v>0</v>
      </c>
      <c r="DE34" s="69">
        <f t="shared" ref="DE34:DE35" si="2429">+CO34+CW34</f>
        <v>0</v>
      </c>
      <c r="DF34" s="69">
        <f t="shared" ref="DF34:DF35" si="2430">CP34+CX34</f>
        <v>0</v>
      </c>
      <c r="DG34" s="71">
        <f t="shared" ref="DG34:DG35" si="2431">+CQ34+CY34</f>
        <v>0</v>
      </c>
      <c r="DH34" s="72">
        <f t="shared" ref="DH34:DH35" si="2432">+CZ34+CR34</f>
        <v>0</v>
      </c>
      <c r="DI34" s="68"/>
      <c r="DJ34" s="546"/>
      <c r="DK34" s="69" t="str">
        <f>IFERROR(IF(P34="","",VLOOKUP(P34,'リスト　修正しない事'!$AG$3:$AH$40,2,0)),0)</f>
        <v/>
      </c>
      <c r="DL34" s="70">
        <f t="shared" si="104"/>
        <v>0</v>
      </c>
      <c r="DM34" s="547"/>
      <c r="DN34" s="69">
        <f t="shared" si="105"/>
        <v>0</v>
      </c>
      <c r="DO34" s="69">
        <f t="shared" si="106"/>
        <v>0</v>
      </c>
      <c r="DP34" s="71">
        <f t="shared" si="107"/>
        <v>0</v>
      </c>
      <c r="DQ34" s="72">
        <f t="shared" si="108"/>
        <v>0</v>
      </c>
      <c r="DR34" s="68"/>
      <c r="DS34" s="546"/>
      <c r="DT34" s="70">
        <f t="shared" ref="DT34" si="2433">IF(DU34&gt;0,1,0)</f>
        <v>0</v>
      </c>
      <c r="DU34" s="547"/>
      <c r="DV34" s="547"/>
      <c r="DW34" s="69">
        <f t="shared" ref="DW34" si="2434">+DX34+DY34</f>
        <v>0</v>
      </c>
      <c r="DX34" s="548"/>
      <c r="DY34" s="549"/>
      <c r="DZ34" s="68"/>
      <c r="EA34" s="73">
        <f t="shared" ref="EA34:EA35" si="2435">+DJ34+DS34</f>
        <v>0</v>
      </c>
      <c r="EB34" s="70">
        <f t="shared" ref="EB34:EB35" si="2436">+DL34+DT34</f>
        <v>0</v>
      </c>
      <c r="EC34" s="69">
        <f t="shared" ref="EC34:EC35" si="2437">+DM34+DU34</f>
        <v>0</v>
      </c>
      <c r="ED34" s="69">
        <f t="shared" ref="ED34:ED35" si="2438">+DN34+DV34</f>
        <v>0</v>
      </c>
      <c r="EE34" s="69">
        <f t="shared" ref="EE34:EE35" si="2439">+DO34+DW34</f>
        <v>0</v>
      </c>
      <c r="EF34" s="71">
        <f t="shared" ref="EF34:EF35" si="2440">+DP34+DX34</f>
        <v>0</v>
      </c>
      <c r="EG34" s="72">
        <f t="shared" ref="EG34:EG35" si="2441">+DQ34+DY34</f>
        <v>0</v>
      </c>
      <c r="EH34" s="68"/>
      <c r="EI34" s="73">
        <f t="shared" ref="EI34:EI35" si="2442">+DB34+EA34</f>
        <v>0</v>
      </c>
      <c r="EJ34" s="70">
        <f t="shared" ref="EJ34:EJ35" si="2443">+DC34+EB34</f>
        <v>0</v>
      </c>
      <c r="EK34" s="69">
        <f t="shared" ref="EK34:EK35" si="2444">+DD34+EC34</f>
        <v>0</v>
      </c>
      <c r="EL34" s="69">
        <f t="shared" ref="EL34:EL35" si="2445">+DE34+ED34</f>
        <v>0</v>
      </c>
      <c r="EM34" s="69">
        <f t="shared" ref="EM34:EM35" si="2446">+DF34+EE34</f>
        <v>0</v>
      </c>
      <c r="EN34" s="71">
        <f t="shared" ref="EN34:EN35" si="2447">+DG34+EF34</f>
        <v>0</v>
      </c>
      <c r="EO34" s="72">
        <f t="shared" ref="EO34:EO35" si="2448">+DH34+EG34</f>
        <v>0</v>
      </c>
      <c r="EP34" s="68"/>
      <c r="EQ34" s="546"/>
      <c r="ER34" s="70">
        <f t="shared" ref="ER34" si="2449">IF(ES34&gt;0,1,0)</f>
        <v>0</v>
      </c>
      <c r="ES34" s="547"/>
      <c r="ET34" s="548"/>
      <c r="EU34" s="69">
        <f t="shared" ref="EU34" si="2450">+EV34+EW34</f>
        <v>0</v>
      </c>
      <c r="EV34" s="548"/>
      <c r="EW34" s="549"/>
      <c r="EX34" s="68"/>
      <c r="EY34" s="546"/>
      <c r="EZ34" s="70">
        <f t="shared" ref="EZ34" si="2451">IF(FA34&gt;0,1,0)</f>
        <v>0</v>
      </c>
      <c r="FA34" s="547"/>
      <c r="FB34" s="548"/>
      <c r="FC34" s="69">
        <f t="shared" ref="FC34" si="2452">+FD34+FE34</f>
        <v>0</v>
      </c>
      <c r="FD34" s="548"/>
      <c r="FE34" s="549"/>
      <c r="FF34" s="68"/>
      <c r="FG34" s="546"/>
      <c r="FH34" s="70">
        <f t="shared" ref="FH34" si="2453">IF(FI34&gt;0,1,0)</f>
        <v>0</v>
      </c>
      <c r="FI34" s="547"/>
      <c r="FJ34" s="548"/>
      <c r="FK34" s="69">
        <f t="shared" ref="FK34" si="2454">+FL34+FM34</f>
        <v>0</v>
      </c>
      <c r="FL34" s="548"/>
      <c r="FM34" s="549"/>
      <c r="FN34" s="68"/>
      <c r="FO34" s="546"/>
      <c r="FP34" s="70">
        <f t="shared" ref="FP34" si="2455">IF(FQ34&gt;0,1,0)</f>
        <v>0</v>
      </c>
      <c r="FQ34" s="547"/>
      <c r="FR34" s="548"/>
      <c r="FS34" s="69">
        <f t="shared" ref="FS34" si="2456">+FT34+FU34</f>
        <v>0</v>
      </c>
      <c r="FT34" s="548"/>
      <c r="FU34" s="549"/>
      <c r="FV34" s="68"/>
      <c r="FW34" s="73">
        <f t="shared" ref="FW34:FW35" si="2457">+EQ34+EY34+FG34+FO34</f>
        <v>0</v>
      </c>
      <c r="FX34" s="69">
        <f t="shared" ref="FX34:FX35" si="2458">+ER34+EZ34+FH34+FP34</f>
        <v>0</v>
      </c>
      <c r="FY34" s="69">
        <f t="shared" ref="FY34:FY35" si="2459">+ES34+FA34+FI34+FQ34</f>
        <v>0</v>
      </c>
      <c r="FZ34" s="69">
        <f t="shared" ref="FZ34:FZ35" si="2460">+ET34+FB34+FJ34+FR34</f>
        <v>0</v>
      </c>
      <c r="GA34" s="69">
        <f t="shared" ref="GA34:GA35" si="2461">+EU34+FC34+FK34+FS34</f>
        <v>0</v>
      </c>
      <c r="GB34" s="74">
        <f t="shared" ref="GB34:GB35" si="2462">+EV34+FD34+FL34+FT34</f>
        <v>0</v>
      </c>
      <c r="GC34" s="68"/>
      <c r="GD34" s="550"/>
      <c r="GE34" s="71" t="str">
        <f>IFERROR(IF(P34="","",VLOOKUP(P34,'リスト　修正しない事'!$AJ$3:$AK$40,2,0)),0)</f>
        <v/>
      </c>
      <c r="GF34" s="75">
        <f t="shared" ref="GF34" si="2463">IF(GG34&gt;0,1,0)</f>
        <v>0</v>
      </c>
      <c r="GG34" s="547"/>
      <c r="GH34" s="69">
        <f t="shared" si="140"/>
        <v>0</v>
      </c>
      <c r="GI34" s="69">
        <f t="shared" ref="GI34" si="2464">+GJ34+GK34</f>
        <v>0</v>
      </c>
      <c r="GJ34" s="71">
        <f t="shared" ref="GJ34:GJ35" si="2465">IF($V34="初 年 度",GH34,0)</f>
        <v>0</v>
      </c>
      <c r="GK34" s="72">
        <f t="shared" ref="GK34:GK35" si="2466">IF($V34="次 年 度",GH34,0)</f>
        <v>0</v>
      </c>
      <c r="GL34" s="68"/>
      <c r="GM34" s="550"/>
      <c r="GN34" s="409">
        <f t="shared" ref="GN34" si="2467">IF(GO34&gt;0,1,0)</f>
        <v>0</v>
      </c>
      <c r="GO34" s="547"/>
      <c r="GP34" s="547"/>
      <c r="GQ34" s="69">
        <f t="shared" ref="GQ34" si="2468">+GR34+GS34</f>
        <v>0</v>
      </c>
      <c r="GR34" s="548"/>
      <c r="GS34" s="549"/>
      <c r="GT34" s="68"/>
      <c r="GU34" s="76">
        <f t="shared" ref="GU34:GU35" si="2469">GD34+GM34</f>
        <v>0</v>
      </c>
      <c r="GV34" s="409" t="e">
        <f t="shared" ref="GV34:GV35" si="2470">GE34+GN34</f>
        <v>#VALUE!</v>
      </c>
      <c r="GW34" s="69">
        <f t="shared" ref="GW34:GW35" si="2471">GG34+GO34</f>
        <v>0</v>
      </c>
      <c r="GX34" s="69">
        <f t="shared" ref="GX34:GX35" si="2472">GH34+GP34</f>
        <v>0</v>
      </c>
      <c r="GY34" s="69">
        <f t="shared" ref="GY34:GY35" si="2473">GI34+GQ34</f>
        <v>0</v>
      </c>
      <c r="GZ34" s="71">
        <f t="shared" ref="GZ34:GZ35" si="2474">GJ34+GR34</f>
        <v>0</v>
      </c>
      <c r="HA34" s="72">
        <f t="shared" ref="HA34:HA35" si="2475">GK34+GS34</f>
        <v>0</v>
      </c>
      <c r="HB34" s="68"/>
      <c r="HC34" s="550"/>
      <c r="HD34" s="409">
        <f t="shared" ref="HD34" si="2476">IF(HE34&gt;0,1,0)</f>
        <v>0</v>
      </c>
      <c r="HE34" s="547"/>
      <c r="HF34" s="548"/>
      <c r="HG34" s="69">
        <f t="shared" ref="HG34" si="2477">+HH34+HI34</f>
        <v>0</v>
      </c>
      <c r="HH34" s="548"/>
      <c r="HI34" s="549"/>
      <c r="HJ34" s="68"/>
      <c r="HK34" s="550"/>
      <c r="HL34" s="409">
        <f t="shared" ref="HL34" si="2478">IF(HM34&gt;0,1,0)</f>
        <v>0</v>
      </c>
      <c r="HM34" s="547"/>
      <c r="HN34" s="548"/>
      <c r="HO34" s="69">
        <f t="shared" ref="HO34" si="2479">+HP34+HQ34</f>
        <v>0</v>
      </c>
      <c r="HP34" s="548"/>
      <c r="HQ34" s="549"/>
      <c r="HR34" s="68"/>
      <c r="HS34" s="550"/>
      <c r="HT34" s="409">
        <f t="shared" ref="HT34" si="2480">IF(HU34&gt;0,1,0)</f>
        <v>0</v>
      </c>
      <c r="HU34" s="547"/>
      <c r="HV34" s="548"/>
      <c r="HW34" s="69">
        <f t="shared" ref="HW34" si="2481">+HX34+HY34</f>
        <v>0</v>
      </c>
      <c r="HX34" s="548"/>
      <c r="HY34" s="549"/>
      <c r="HZ34" s="68"/>
      <c r="IA34" s="550"/>
      <c r="IB34" s="409">
        <f t="shared" ref="IB34" si="2482">IF(IC34&gt;0,1,0)</f>
        <v>0</v>
      </c>
      <c r="IC34" s="547"/>
      <c r="ID34" s="548"/>
      <c r="IE34" s="69">
        <f t="shared" ref="IE34" si="2483">+IF34+IG34</f>
        <v>0</v>
      </c>
      <c r="IF34" s="548"/>
      <c r="IG34" s="549"/>
      <c r="IH34" s="68"/>
      <c r="II34" s="73">
        <f t="shared" ref="II34:II35" si="2484">HK34+HS34+IA34</f>
        <v>0</v>
      </c>
      <c r="IJ34" s="71">
        <f t="shared" ref="IJ34:IJ35" si="2485">HL34+HT34+IB34</f>
        <v>0</v>
      </c>
      <c r="IK34" s="71">
        <f t="shared" ref="IK34:IK35" si="2486">HN34+HV34+ID34</f>
        <v>0</v>
      </c>
      <c r="IL34" s="69">
        <f t="shared" ref="IL34:IL35" si="2487">HO34+HW34+IE34</f>
        <v>0</v>
      </c>
      <c r="IM34" s="71">
        <f t="shared" ref="IM34:IM35" si="2488">HP34+HX34+IF34</f>
        <v>0</v>
      </c>
      <c r="IN34" s="72">
        <f t="shared" ref="IN34:IN35" si="2489">HQ34+HY34+IG34</f>
        <v>0</v>
      </c>
      <c r="IO34" s="68"/>
      <c r="IP34" s="76">
        <f t="shared" ref="IP34:IP35" si="2490">+CC34+EI34+FW34+GU34+HC34+II34</f>
        <v>0</v>
      </c>
      <c r="IQ34" s="72" t="e">
        <f t="shared" ref="IQ34:IQ35" si="2491">+CD34+EJ34+FX34+GV34+HD34+IJ34</f>
        <v>#VALUE!</v>
      </c>
      <c r="IR34" s="72">
        <f t="shared" ref="IR34:IR35" si="2492">+CE34+EK34+FY34+GW34+HE34+IK34</f>
        <v>0</v>
      </c>
      <c r="IS34" s="71">
        <f t="shared" ref="IS34:IS35" si="2493">+CF34+EL34+FZ34+GX34+HF34+IL34</f>
        <v>0</v>
      </c>
      <c r="IT34" s="69">
        <f t="shared" ref="IT34:IT35" si="2494">+CG34+EM34+GA34+GY34+HG34+IM34</f>
        <v>0</v>
      </c>
      <c r="IU34" s="74">
        <f t="shared" ref="IU34:IU35" si="2495">+CH34+EN34+GB34+GZ34+HH34+IN34</f>
        <v>0</v>
      </c>
      <c r="IV34" s="546"/>
      <c r="IW34" s="69">
        <f t="shared" ref="IW34" si="2496">IF(IX34&gt;0,1,0)</f>
        <v>0</v>
      </c>
      <c r="IX34" s="548"/>
      <c r="IY34" s="71">
        <f t="shared" si="174"/>
        <v>0</v>
      </c>
      <c r="IZ34" s="69">
        <f t="shared" ref="IZ34" si="2497">+JA34+JB34</f>
        <v>0</v>
      </c>
      <c r="JA34" s="71">
        <f t="shared" ref="JA34:JA35" si="2498">IF($V34="初 年 度",IY34,0)</f>
        <v>0</v>
      </c>
      <c r="JB34" s="77">
        <f t="shared" ref="JB34:JB35" si="2499">IF($V34="次 年 度",IY34,0)</f>
        <v>0</v>
      </c>
      <c r="JC34" s="76">
        <f t="shared" ref="JC34:JC35" si="2500">+IR34+IY34</f>
        <v>0</v>
      </c>
      <c r="JD34" s="71">
        <f t="shared" ref="JD34:JD35" si="2501">+IS34+IZ34</f>
        <v>0</v>
      </c>
      <c r="JE34" s="71">
        <f t="shared" ref="JE34:JE35" si="2502">+IT34+JA34</f>
        <v>0</v>
      </c>
      <c r="JF34" s="78">
        <f t="shared" ref="JF34:JF35" si="2503">+IU34+JB34</f>
        <v>0</v>
      </c>
      <c r="JG34" s="826"/>
      <c r="JH34" s="827"/>
      <c r="JI34" s="828"/>
      <c r="JJ34" s="826"/>
      <c r="JK34" s="827"/>
      <c r="JL34" s="828"/>
      <c r="JM34" s="826"/>
      <c r="JN34" s="827"/>
      <c r="JO34" s="828"/>
      <c r="JP34" s="826"/>
      <c r="JQ34" s="827"/>
      <c r="JR34" s="828"/>
      <c r="JS34" s="829"/>
      <c r="JT34" s="827"/>
      <c r="JU34" s="828"/>
      <c r="JV34" s="826"/>
      <c r="JW34" s="827"/>
      <c r="JX34" s="828"/>
      <c r="JY34" s="826"/>
      <c r="JZ34" s="827"/>
      <c r="KA34" s="828"/>
      <c r="KB34" s="826"/>
      <c r="KC34" s="827"/>
      <c r="KD34" s="828"/>
      <c r="KE34" s="826"/>
      <c r="KF34" s="827"/>
      <c r="KG34" s="828"/>
      <c r="KH34" s="829"/>
      <c r="KI34" s="827"/>
      <c r="KJ34" s="828"/>
      <c r="KK34" s="829"/>
      <c r="KL34" s="827"/>
      <c r="KM34" s="828"/>
      <c r="KN34" s="826"/>
      <c r="KO34" s="827"/>
      <c r="KP34" s="828"/>
      <c r="KQ34" s="830"/>
      <c r="KR34" s="831"/>
      <c r="KS34" s="828"/>
      <c r="KT34" s="826"/>
      <c r="KU34" s="827"/>
      <c r="KV34" s="828"/>
      <c r="KW34" s="826"/>
      <c r="KX34" s="827"/>
      <c r="KY34" s="828"/>
      <c r="KZ34" s="830"/>
      <c r="LA34" s="827"/>
      <c r="LB34" s="828"/>
      <c r="LC34" s="826"/>
      <c r="LD34" s="827"/>
      <c r="LE34" s="828"/>
      <c r="LF34" s="830"/>
      <c r="LG34" s="827"/>
      <c r="LH34" s="828"/>
      <c r="LI34" s="829"/>
      <c r="LJ34" s="827"/>
      <c r="LK34" s="828"/>
      <c r="LL34" s="826"/>
      <c r="LM34" s="827"/>
      <c r="LN34" s="832"/>
      <c r="LO34" s="833"/>
      <c r="LP34" s="179"/>
      <c r="LQ34" s="181"/>
      <c r="LR34" s="410"/>
      <c r="LS34" s="411"/>
      <c r="LT34" s="412"/>
      <c r="LU34" s="412"/>
      <c r="LV34" s="413"/>
      <c r="LW34" s="411"/>
      <c r="LX34" s="412"/>
      <c r="LY34" s="412"/>
      <c r="LZ34" s="412"/>
      <c r="MA34" s="412"/>
      <c r="MB34" s="414"/>
      <c r="MC34" s="411"/>
      <c r="MD34" s="414"/>
      <c r="ME34" s="415"/>
      <c r="MF34" s="415"/>
      <c r="MG34" s="415"/>
      <c r="MH34" s="415"/>
      <c r="MI34" s="415"/>
      <c r="MJ34" s="415"/>
      <c r="MK34" s="415"/>
      <c r="ML34" s="415"/>
      <c r="MM34" s="416"/>
      <c r="MN34" s="416"/>
      <c r="MO34" s="416"/>
    </row>
    <row r="35" spans="1:353" ht="18.75" customHeight="1" thickBot="1">
      <c r="A35" s="517" t="str">
        <f t="shared" si="46"/>
        <v>令和７年度</v>
      </c>
      <c r="B35" s="520" t="str">
        <f t="shared" si="47"/>
        <v>2次</v>
      </c>
      <c r="C35" s="522" t="str">
        <f t="shared" si="48"/>
        <v>群馬県</v>
      </c>
      <c r="D35" s="94">
        <f t="shared" si="2393"/>
        <v>10</v>
      </c>
      <c r="E35" s="95" t="s">
        <v>5</v>
      </c>
      <c r="F35" s="528"/>
      <c r="G35" s="918">
        <f t="shared" ref="G35" si="2504">+G34</f>
        <v>0</v>
      </c>
      <c r="H35" s="919" t="str">
        <f t="shared" ref="H35:R35" si="2505">IF($F35="今回請求",H34,IF($F35="済",H34,""))</f>
        <v/>
      </c>
      <c r="I35" s="920" t="str">
        <f t="shared" si="2505"/>
        <v/>
      </c>
      <c r="J35" s="920" t="str">
        <f t="shared" si="2505"/>
        <v/>
      </c>
      <c r="K35" s="921" t="str">
        <f t="shared" si="2505"/>
        <v/>
      </c>
      <c r="L35" s="103" t="str">
        <f t="shared" si="2505"/>
        <v/>
      </c>
      <c r="M35" s="105" t="str">
        <f t="shared" si="2505"/>
        <v/>
      </c>
      <c r="N35" s="104" t="str">
        <f t="shared" si="2505"/>
        <v/>
      </c>
      <c r="O35" s="101" t="str">
        <f t="shared" si="2505"/>
        <v/>
      </c>
      <c r="P35" s="102" t="str">
        <f t="shared" si="2505"/>
        <v/>
      </c>
      <c r="Q35" s="922" t="str">
        <f t="shared" si="2505"/>
        <v/>
      </c>
      <c r="R35" s="100" t="str">
        <f t="shared" si="2505"/>
        <v/>
      </c>
      <c r="S35" s="923" t="str">
        <f t="shared" ref="S35" si="2506">IFERROR(IF((W35+AV35)&gt;0,ROUNDDOWN((W35+AV35)/(Z35+AY35),4)*1000," "),"")</f>
        <v/>
      </c>
      <c r="T35" s="440" t="str">
        <f>IFERROR(IF(P35="","",VLOOKUP(P35,'リスト　修正しない事'!$W$3:$X$40,2,0)),0)</f>
        <v/>
      </c>
      <c r="U35" s="912" t="str">
        <f t="shared" ref="U35:V35" si="2507">IF($F35="今回請求",U34,IF($F35="済",U34,""))</f>
        <v/>
      </c>
      <c r="V35" s="913" t="str">
        <f t="shared" si="2507"/>
        <v/>
      </c>
      <c r="W35" s="85" t="str">
        <f t="shared" ref="W35" si="2508">IFERROR(IF($F35="今回請求",W34,IF($F35="済",W34,"")),"")</f>
        <v/>
      </c>
      <c r="X35" s="81" t="str">
        <f>IFERROR(IF(P35="","",VLOOKUP(P35,'リスト　修正しない事'!$AD$2:$AE$40,2,0)),0)</f>
        <v/>
      </c>
      <c r="Y35" s="82">
        <f t="shared" si="51"/>
        <v>1</v>
      </c>
      <c r="Z35" s="85" t="str">
        <f t="shared" ref="Z35" si="2509">IFERROR(IF($F35="今回請求",Z34,IF($F35="済",Z34,"")),"")</f>
        <v/>
      </c>
      <c r="AA35" s="83">
        <f t="shared" si="52"/>
        <v>0</v>
      </c>
      <c r="AB35" s="84">
        <f t="shared" si="53"/>
        <v>0</v>
      </c>
      <c r="AC35" s="85">
        <f t="shared" si="54"/>
        <v>0</v>
      </c>
      <c r="AD35" s="86">
        <f t="shared" si="55"/>
        <v>0</v>
      </c>
      <c r="AE35" s="917"/>
      <c r="AF35" s="85" t="str">
        <f t="shared" ref="AF35" si="2510">IFERROR(IF($F35="今回請求",AF34,IF($F35="済",AF34,"")),"")</f>
        <v/>
      </c>
      <c r="AG35" s="82">
        <f t="shared" si="56"/>
        <v>1</v>
      </c>
      <c r="AH35" s="85" t="str">
        <f t="shared" ref="AH35" si="2511">IFERROR(IF($F35="今回請求",AH34,IF($F35="済",AH34,"")),"")</f>
        <v/>
      </c>
      <c r="AI35" s="914"/>
      <c r="AJ35" s="84">
        <f t="shared" si="57"/>
        <v>0</v>
      </c>
      <c r="AK35" s="915"/>
      <c r="AL35" s="916"/>
      <c r="AM35" s="917"/>
      <c r="AN35" s="85">
        <f t="shared" ref="AN35" si="2512">SUM(W35,AF35)</f>
        <v>0</v>
      </c>
      <c r="AO35" s="82">
        <f t="shared" si="60"/>
        <v>2</v>
      </c>
      <c r="AP35" s="85">
        <f t="shared" ref="AP35:AT35" si="2513">SUM(Z35,AH35)</f>
        <v>0</v>
      </c>
      <c r="AQ35" s="83">
        <f t="shared" si="2513"/>
        <v>0</v>
      </c>
      <c r="AR35" s="84">
        <f t="shared" si="2513"/>
        <v>0</v>
      </c>
      <c r="AS35" s="85">
        <f t="shared" si="2513"/>
        <v>0</v>
      </c>
      <c r="AT35" s="86">
        <f t="shared" si="2513"/>
        <v>0</v>
      </c>
      <c r="AU35" s="917"/>
      <c r="AV35" s="85" t="str">
        <f t="shared" ref="AV35" si="2514">IFERROR(IF($F35="今回請求",AV34,IF($F35="済",AV34,"")),"")</f>
        <v/>
      </c>
      <c r="AW35" s="81" t="str">
        <f>IFERROR(IF(P35="","",VLOOKUP(P35,'リスト　修正しない事'!$AG$3:$AH$40,2,0)),0)</f>
        <v/>
      </c>
      <c r="AX35" s="82">
        <f t="shared" si="66"/>
        <v>1</v>
      </c>
      <c r="AY35" s="85" t="str">
        <f t="shared" ref="AY35" si="2515">IFERROR(IF($F35="今回請求",AY34,IF($F35="済",AY34,"")),"")</f>
        <v/>
      </c>
      <c r="AZ35" s="83">
        <f t="shared" si="67"/>
        <v>0</v>
      </c>
      <c r="BA35" s="84">
        <f t="shared" si="68"/>
        <v>0</v>
      </c>
      <c r="BB35" s="85">
        <f t="shared" si="69"/>
        <v>0</v>
      </c>
      <c r="BC35" s="86">
        <f t="shared" si="70"/>
        <v>0</v>
      </c>
      <c r="BD35" s="917"/>
      <c r="BE35" s="85" t="str">
        <f t="shared" ref="BE35" si="2516">IFERROR(IF($F35="今回請求",BE34,IF($F35="済",BE34,"")),"")</f>
        <v/>
      </c>
      <c r="BF35" s="82">
        <f t="shared" si="71"/>
        <v>1</v>
      </c>
      <c r="BG35" s="85" t="str">
        <f t="shared" ref="BG35" si="2517">IFERROR(IF($F35="今回請求",BG34,IF($F35="済",BG34,"")),"")</f>
        <v/>
      </c>
      <c r="BH35" s="914"/>
      <c r="BI35" s="84">
        <f t="shared" si="72"/>
        <v>0</v>
      </c>
      <c r="BJ35" s="915"/>
      <c r="BK35" s="916"/>
      <c r="BL35" s="917"/>
      <c r="BM35" s="85">
        <f t="shared" ref="BM35" si="2518">SUM(AV35,BE35)</f>
        <v>0</v>
      </c>
      <c r="BN35" s="85">
        <f t="shared" ref="BN35" si="2519">SUM(AX35,BF35)</f>
        <v>2</v>
      </c>
      <c r="BO35" s="85">
        <f t="shared" ref="BO35" si="2520">SUM(AY35,BG35)</f>
        <v>0</v>
      </c>
      <c r="BP35" s="83">
        <f t="shared" ref="BP35" si="2521">SUM(AZ35,BH35)</f>
        <v>0</v>
      </c>
      <c r="BQ35" s="84">
        <f t="shared" ref="BQ35" si="2522">SUM(BA35,BI35)</f>
        <v>0</v>
      </c>
      <c r="BR35" s="85">
        <f t="shared" ref="BR35" si="2523">SUM(BB35,BJ35)</f>
        <v>0</v>
      </c>
      <c r="BS35" s="86">
        <f t="shared" ref="BS35" si="2524">SUM(BC35,BK35)</f>
        <v>0</v>
      </c>
      <c r="BT35" s="917"/>
      <c r="BU35" s="85" t="str">
        <f t="shared" ref="BU35" si="2525">IFERROR(IF($F35="今回請求",BU34,IF($F35="済",BU34,"")),"")</f>
        <v/>
      </c>
      <c r="BV35" s="82">
        <f t="shared" si="80"/>
        <v>1</v>
      </c>
      <c r="BW35" s="85" t="str">
        <f t="shared" ref="BW35" si="2526">IFERROR(IF($F35="今回請求",BW34,IF($F35="済",BW34,"")),"")</f>
        <v/>
      </c>
      <c r="BX35" s="914"/>
      <c r="BY35" s="84">
        <f t="shared" ref="BY35" si="2527">+BZ35+CA35</f>
        <v>0</v>
      </c>
      <c r="BZ35" s="915"/>
      <c r="CA35" s="916"/>
      <c r="CB35" s="917"/>
      <c r="CC35" s="85" t="str">
        <f t="shared" ref="CC35" si="2528">IFERROR(IF($F35="今回請求",CC34,IF($F35="済",CC34,"")),"")</f>
        <v/>
      </c>
      <c r="CD35" s="82" t="str">
        <f t="shared" ref="CD35" si="2529">IFERROR(IF($F35="今回請求",CD34,IF($F35="済",CD34,"")),"")</f>
        <v/>
      </c>
      <c r="CE35" s="85" t="str">
        <f t="shared" ref="CE35" si="2530">IFERROR(IF($F35="今回請求",CE34,IF($F35="済",CE34,"")),"")</f>
        <v/>
      </c>
      <c r="CF35" s="83" t="str">
        <f t="shared" ref="CF35" si="2531">IFERROR(IF($F35="今回請求",CF34,IF($F35="済",CF34,"")),"")</f>
        <v/>
      </c>
      <c r="CG35" s="84" t="str">
        <f t="shared" ref="CG35" si="2532">IFERROR(IF($F35="今回請求",CG34,IF($F35="済",CG34,"")),"")</f>
        <v/>
      </c>
      <c r="CH35" s="85" t="str">
        <f t="shared" ref="CH35" si="2533">IFERROR(IF($F35="今回請求",CH34,IF($F35="済",CH34,"")),"")</f>
        <v/>
      </c>
      <c r="CI35" s="86" t="str">
        <f t="shared" ref="CI35" si="2534">IFERROR(IF($F35="今回請求",CI34,IF($F35="済",CI34,"")),"")</f>
        <v/>
      </c>
      <c r="CJ35" s="917"/>
      <c r="CK35" s="85" t="str">
        <f t="shared" ref="CK35" si="2535">IFERROR(IF($F35="今回請求",CK34,IF($F35="済",CK34,"")),"")</f>
        <v/>
      </c>
      <c r="CL35" s="81" t="str">
        <f t="shared" ref="CL35" si="2536">IFERROR(IF($F35="今回請求",CL34,IF($F35="済",CL34,"")),"")</f>
        <v/>
      </c>
      <c r="CM35" s="82" t="str">
        <f t="shared" ref="CM35" si="2537">IFERROR(IF($F35="今回請求",CM34,IF($F35="済",CM34,"")),"")</f>
        <v/>
      </c>
      <c r="CN35" s="85" t="str">
        <f t="shared" ref="CN35" si="2538">IFERROR(IF($F35="今回請求",CN34,IF($F35="済",CN34,"")),"")</f>
        <v/>
      </c>
      <c r="CO35" s="83" t="str">
        <f t="shared" ref="CO35" si="2539">IFERROR(IF($F35="今回請求",CO34,IF($F35="済",CO34,"")),"")</f>
        <v/>
      </c>
      <c r="CP35" s="84" t="str">
        <f t="shared" ref="CP35" si="2540">IFERROR(IF($F35="今回請求",CP34,IF($F35="済",CP34,"")),"")</f>
        <v/>
      </c>
      <c r="CQ35" s="85" t="str">
        <f t="shared" ref="CQ35" si="2541">IFERROR(IF($F35="今回請求",CQ34,IF($F35="済",CQ34,"")),"")</f>
        <v/>
      </c>
      <c r="CR35" s="86" t="str">
        <f t="shared" ref="CR35" si="2542">IFERROR(IF($F35="今回請求",CR34,IF($F35="済",CR34,"")),"")</f>
        <v/>
      </c>
      <c r="CS35" s="917"/>
      <c r="CT35" s="85" t="str">
        <f t="shared" ref="CT35" si="2543">IFERROR(IF($F35="今回請求",CT34,IF($F35="済",CT34,"")),"")</f>
        <v/>
      </c>
      <c r="CU35" s="82" t="str">
        <f t="shared" ref="CU35" si="2544">IFERROR(IF($F35="今回請求",CU34,IF($F35="済",CU34,"")),"")</f>
        <v/>
      </c>
      <c r="CV35" s="85" t="str">
        <f t="shared" ref="CV35" si="2545">IFERROR(IF($F35="今回請求",CV34,IF($F35="済",CV34,"")),"")</f>
        <v/>
      </c>
      <c r="CW35" s="83" t="str">
        <f t="shared" ref="CW35" si="2546">IFERROR(IF($F35="今回請求",CW34,IF($F35="済",CW34,"")),"")</f>
        <v/>
      </c>
      <c r="CX35" s="84" t="str">
        <f t="shared" ref="CX35" si="2547">IFERROR(IF($F35="今回請求",CX34,IF($F35="済",CX34,"")),"")</f>
        <v/>
      </c>
      <c r="CY35" s="85" t="str">
        <f t="shared" ref="CY35" si="2548">IFERROR(IF($F35="今回請求",CY34,IF($F35="済",CY34,"")),"")</f>
        <v/>
      </c>
      <c r="CZ35" s="86" t="str">
        <f t="shared" ref="CZ35" si="2549">IFERROR(IF($F35="今回請求",CZ34,IF($F35="済",CZ34,"")),"")</f>
        <v/>
      </c>
      <c r="DA35" s="917"/>
      <c r="DB35" s="85" t="str">
        <f t="shared" ref="DB35" si="2550">IFERROR(IF($F35="今回請求",DB34,IF($F35="済",DB34,"")),"")</f>
        <v/>
      </c>
      <c r="DC35" s="82"/>
      <c r="DD35" s="85"/>
      <c r="DE35" s="83"/>
      <c r="DF35" s="84"/>
      <c r="DG35" s="85"/>
      <c r="DH35" s="86"/>
      <c r="DI35" s="917"/>
      <c r="DJ35" s="85" t="str">
        <f t="shared" ref="DJ35" si="2551">IFERROR(IF($F35="今回請求",DJ34,IF($F35="済",DJ34,"")),"")</f>
        <v/>
      </c>
      <c r="DK35" s="81" t="str">
        <f>IFERROR(IF(DC35="","",VLOOKUP(DC35,'リスト　修正しない事'!$AD$2:$AE$40,2,0)),0)</f>
        <v/>
      </c>
      <c r="DL35" s="82">
        <f t="shared" si="104"/>
        <v>1</v>
      </c>
      <c r="DM35" s="85" t="str">
        <f t="shared" ref="DM35" si="2552">IFERROR(IF($F35="今回請求",DM34,IF($F35="済",DM34,"")),"")</f>
        <v/>
      </c>
      <c r="DN35" s="83">
        <f t="shared" si="105"/>
        <v>0</v>
      </c>
      <c r="DO35" s="84">
        <f t="shared" si="106"/>
        <v>0</v>
      </c>
      <c r="DP35" s="85">
        <f t="shared" si="107"/>
        <v>0</v>
      </c>
      <c r="DQ35" s="86">
        <f t="shared" si="108"/>
        <v>0</v>
      </c>
      <c r="DR35" s="917"/>
      <c r="DS35" s="85">
        <f t="shared" ref="DS35" si="2553">IFERROR(IF(DR35&gt;0,ROUND(DP35*DR35,0),0),0)</f>
        <v>0</v>
      </c>
      <c r="DT35" s="82">
        <f t="shared" ref="DT35" si="2554">IFERROR(IF(DS35&gt;0,ROUND(DQ35*DS35,0),0),0)</f>
        <v>0</v>
      </c>
      <c r="DU35" s="85">
        <f t="shared" ref="DU35" si="2555">IFERROR(IF(DT35&gt;0,ROUND(DR35*DT35,0),0),0)</f>
        <v>0</v>
      </c>
      <c r="DV35" s="83">
        <f t="shared" ref="DV35" si="2556">IFERROR(IF(DU35&gt;0,ROUND(DS35*DU35,0),0),0)</f>
        <v>0</v>
      </c>
      <c r="DW35" s="84">
        <f t="shared" ref="DW35" si="2557">IFERROR(IF(DV35&gt;0,ROUND(DT35*DV35,0),0),0)</f>
        <v>0</v>
      </c>
      <c r="DX35" s="85">
        <f t="shared" ref="DX35" si="2558">IFERROR(IF(DW35&gt;0,ROUND(DU35*DW35,0),0),0)</f>
        <v>0</v>
      </c>
      <c r="DY35" s="86">
        <f t="shared" ref="DY35" si="2559">IFERROR(IF(DX35&gt;0,ROUND(DV35*DX35,0),0),0)</f>
        <v>0</v>
      </c>
      <c r="DZ35" s="917"/>
      <c r="EA35" s="85">
        <f t="shared" ref="EA35" si="2560">IFERROR(IF(DZ35&gt;0,ROUND(DX35*DZ35,0),0),0)</f>
        <v>0</v>
      </c>
      <c r="EB35" s="82">
        <f t="shared" ref="EB35" si="2561">IFERROR(IF(EA35&gt;0,ROUND(DY35*EA35,0),0),0)</f>
        <v>0</v>
      </c>
      <c r="EC35" s="85">
        <f t="shared" ref="EC35" si="2562">IFERROR(IF(EB35&gt;0,ROUND(DZ35*EB35,0),0),0)</f>
        <v>0</v>
      </c>
      <c r="ED35" s="83">
        <f t="shared" ref="ED35" si="2563">IFERROR(IF(EC35&gt;0,ROUND(EA35*EC35,0),0),0)</f>
        <v>0</v>
      </c>
      <c r="EE35" s="84">
        <f t="shared" ref="EE35" si="2564">IFERROR(IF(ED35&gt;0,ROUND(EB35*ED35,0),0),0)</f>
        <v>0</v>
      </c>
      <c r="EF35" s="85">
        <f t="shared" ref="EF35" si="2565">IFERROR(IF(EE35&gt;0,ROUND(EC35*EE35,0),0),0)</f>
        <v>0</v>
      </c>
      <c r="EG35" s="86">
        <f t="shared" ref="EG35" si="2566">IFERROR(IF(EF35&gt;0,ROUND(ED35*EF35,0),0),0)</f>
        <v>0</v>
      </c>
      <c r="EH35" s="917"/>
      <c r="EI35" s="85">
        <f t="shared" ref="EI35" si="2567">IFERROR(IF(EH35&gt;0,ROUND(EF35*EH35,0),0),0)</f>
        <v>0</v>
      </c>
      <c r="EJ35" s="82">
        <f t="shared" ref="EJ35" si="2568">IFERROR(IF(EI35&gt;0,ROUND(EG35*EI35,0),0),0)</f>
        <v>0</v>
      </c>
      <c r="EK35" s="85">
        <f t="shared" ref="EK35" si="2569">IFERROR(IF(EJ35&gt;0,ROUND(EH35*EJ35,0),0),0)</f>
        <v>0</v>
      </c>
      <c r="EL35" s="83">
        <f t="shared" ref="EL35" si="2570">IFERROR(IF(EK35&gt;0,ROUND(EI35*EK35,0),0),0)</f>
        <v>0</v>
      </c>
      <c r="EM35" s="84">
        <f t="shared" ref="EM35" si="2571">IFERROR(IF(EL35&gt;0,ROUND(EJ35*EL35,0),0),0)</f>
        <v>0</v>
      </c>
      <c r="EN35" s="85">
        <f t="shared" ref="EN35" si="2572">IFERROR(IF(EM35&gt;0,ROUND(EK35*EM35,0),0),0)</f>
        <v>0</v>
      </c>
      <c r="EO35" s="86">
        <f t="shared" ref="EO35" si="2573">IFERROR(IF(EN35&gt;0,ROUND(EL35*EN35,0),0),0)</f>
        <v>0</v>
      </c>
      <c r="EP35" s="917"/>
      <c r="EQ35" s="85">
        <f t="shared" ref="EQ35" si="2574">IFERROR(IF(EP35&gt;0,ROUND(EN35*EP35,0),0),0)</f>
        <v>0</v>
      </c>
      <c r="ER35" s="81">
        <f t="shared" ref="ER35" si="2575">IFERROR(IF(EQ35&gt;0,ROUND(EO35*EQ35,0),0),0)</f>
        <v>0</v>
      </c>
      <c r="ES35" s="85">
        <f t="shared" ref="ES35" si="2576">IFERROR(IF(ER35&gt;0,ROUND(EP35*ER35,0),0),0)</f>
        <v>0</v>
      </c>
      <c r="ET35" s="85">
        <f t="shared" ref="ET35" si="2577">IFERROR(IF(ES35&gt;0,ROUND(EQ35*ES35,0),0),0)</f>
        <v>0</v>
      </c>
      <c r="EU35" s="84">
        <f t="shared" ref="EU35" si="2578">IFERROR(IF(ET35&gt;0,ROUND(ER35*ET35,0),0),0)</f>
        <v>0</v>
      </c>
      <c r="EV35" s="85">
        <f t="shared" ref="EV35" si="2579">IFERROR(IF(EU35&gt;0,ROUND(ES35*EU35,0),0),0)</f>
        <v>0</v>
      </c>
      <c r="EW35" s="86">
        <f t="shared" ref="EW35" si="2580">IFERROR(IF(EV35&gt;0,ROUND(ET35*EV35,0),0),0)</f>
        <v>0</v>
      </c>
      <c r="EX35" s="917"/>
      <c r="EY35" s="86">
        <f t="shared" ref="EY35" si="2581">IFERROR(IF(EX35&gt;0,ROUND(EV35*EX35,0),0),0)</f>
        <v>0</v>
      </c>
      <c r="EZ35" s="83">
        <f t="shared" ref="EZ35" si="2582">IFERROR(IF(EY35&gt;0,ROUND(EW35*EY35,0),0),0)</f>
        <v>0</v>
      </c>
      <c r="FA35" s="85">
        <f t="shared" ref="FA35" si="2583">IFERROR(IF(EZ35&gt;0,ROUND(EX35*EZ35,0),0),0)</f>
        <v>0</v>
      </c>
      <c r="FB35" s="85">
        <f t="shared" ref="FB35" si="2584">IFERROR(IF(FA35&gt;0,ROUND(EY35*FA35,0),0),0)</f>
        <v>0</v>
      </c>
      <c r="FC35" s="84">
        <f t="shared" ref="FC35" si="2585">IFERROR(IF(FB35&gt;0,ROUND(EZ35*FB35,0),0),0)</f>
        <v>0</v>
      </c>
      <c r="FD35" s="85">
        <f t="shared" ref="FD35" si="2586">IFERROR(IF(FC35&gt;0,ROUND(FA35*FC35,0),0),0)</f>
        <v>0</v>
      </c>
      <c r="FE35" s="86">
        <f t="shared" ref="FE35" si="2587">IFERROR(IF(FD35&gt;0,ROUND(FB35*FD35,0),0),0)</f>
        <v>0</v>
      </c>
      <c r="FF35" s="917"/>
      <c r="FG35" s="85">
        <f t="shared" ref="FG35" si="2588">IFERROR(IF(FF35&gt;0,ROUND(FD35*FF35,0),0),0)</f>
        <v>0</v>
      </c>
      <c r="FH35" s="81">
        <f t="shared" ref="FH35" si="2589">IFERROR(IF(FG35&gt;0,ROUND(FE35*FG35,0),0),0)</f>
        <v>0</v>
      </c>
      <c r="FI35" s="85">
        <f t="shared" ref="FI35" si="2590">IFERROR(IF(FH35&gt;0,ROUND(FF35*FH35,0),0),0)</f>
        <v>0</v>
      </c>
      <c r="FJ35" s="85">
        <f t="shared" ref="FJ35" si="2591">IFERROR(IF(FI35&gt;0,ROUND(FG35*FI35,0),0),0)</f>
        <v>0</v>
      </c>
      <c r="FK35" s="84">
        <f t="shared" ref="FK35" si="2592">IFERROR(IF(FJ35&gt;0,ROUND(FH35*FJ35,0),0),0)</f>
        <v>0</v>
      </c>
      <c r="FL35" s="85">
        <f t="shared" ref="FL35" si="2593">IFERROR(IF(FK35&gt;0,ROUND(FI35*FK35,0),0),0)</f>
        <v>0</v>
      </c>
      <c r="FM35" s="86">
        <f t="shared" ref="FM35" si="2594">IFERROR(IF(FL35&gt;0,ROUND(FJ35*FL35,0),0),0)</f>
        <v>0</v>
      </c>
      <c r="FN35" s="917"/>
      <c r="FO35" s="86">
        <f t="shared" ref="FO35" si="2595">IFERROR(IF(FN35&gt;0,ROUND(FL35*FN35,0),0),0)</f>
        <v>0</v>
      </c>
      <c r="FP35" s="83">
        <f t="shared" ref="FP35" si="2596">IFERROR(IF(FO35&gt;0,ROUND(FM35*FO35,0),0),0)</f>
        <v>0</v>
      </c>
      <c r="FQ35" s="85">
        <f t="shared" ref="FQ35" si="2597">IFERROR(IF(FP35&gt;0,ROUND(FN35*FP35,0),0),0)</f>
        <v>0</v>
      </c>
      <c r="FR35" s="85">
        <f t="shared" ref="FR35" si="2598">IFERROR(IF(FQ35&gt;0,ROUND(FO35*FQ35,0),0),0)</f>
        <v>0</v>
      </c>
      <c r="FS35" s="84">
        <f t="shared" ref="FS35" si="2599">IFERROR(IF(FR35&gt;0,ROUND(FP35*FR35,0),0),0)</f>
        <v>0</v>
      </c>
      <c r="FT35" s="85">
        <f t="shared" ref="FT35" si="2600">IFERROR(IF(FS35&gt;0,ROUND(FQ35*FS35,0),0),0)</f>
        <v>0</v>
      </c>
      <c r="FU35" s="86">
        <f t="shared" ref="FU35" si="2601">IFERROR(IF(FT35&gt;0,ROUND(FR35*FT35,0),0),0)</f>
        <v>0</v>
      </c>
      <c r="FV35" s="917"/>
      <c r="FW35" s="87">
        <f t="shared" ref="FW35" si="2602">IFERROR(IF(FV35&gt;0,ROUND(FT35*FV35,0),0),0)</f>
        <v>0</v>
      </c>
      <c r="FX35" s="84">
        <f t="shared" ref="FX35" si="2603">IFERROR(IF(FW35&gt;0,ROUND(FU35*FW35,0),0),0)</f>
        <v>0</v>
      </c>
      <c r="FY35" s="84">
        <f t="shared" ref="FY35" si="2604">IFERROR(IF(FX35&gt;0,ROUND(FV35*FX35,0),0),0)</f>
        <v>0</v>
      </c>
      <c r="FZ35" s="84">
        <f t="shared" ref="FZ35" si="2605">IFERROR(IF(FY35&gt;0,ROUND(FW35*FY35,0),0),0)</f>
        <v>0</v>
      </c>
      <c r="GA35" s="84">
        <f t="shared" ref="GA35" si="2606">IFERROR(IF(FZ35&gt;0,ROUND(FX35*FZ35,0),0),0)</f>
        <v>0</v>
      </c>
      <c r="GB35" s="88">
        <f t="shared" ref="GB35" si="2607">IFERROR(IF(GA35&gt;0,ROUND(FY35*GA35,0),0),0)</f>
        <v>0</v>
      </c>
      <c r="GC35" s="917"/>
      <c r="GD35" s="85">
        <f t="shared" ref="GD35" si="2608">IFERROR(IF(GC35&gt;0,ROUND(GA35*GC35,0),0),0)</f>
        <v>0</v>
      </c>
      <c r="GE35" s="85">
        <f t="shared" ref="GE35" si="2609">IFERROR(IF(GD35&gt;0,ROUND(GB35*GD35,0),0),0)</f>
        <v>0</v>
      </c>
      <c r="GF35" s="89">
        <f t="shared" ref="GF35" si="2610">IFERROR(IF(GE35&gt;0,ROUND(GC35*GE35,0),0),0)</f>
        <v>0</v>
      </c>
      <c r="GG35" s="85">
        <f t="shared" ref="GG35" si="2611">IFERROR(IF(GF35&gt;0,ROUND(GD35*GF35,0),0),0)</f>
        <v>0</v>
      </c>
      <c r="GH35" s="84">
        <f t="shared" si="140"/>
        <v>0</v>
      </c>
      <c r="GI35" s="84">
        <f t="shared" ref="GI35" si="2612">IFERROR(IF(GH35&gt;0,ROUND(GF35*GH35,0),0),0)</f>
        <v>0</v>
      </c>
      <c r="GJ35" s="85">
        <f t="shared" ref="GJ35" si="2613">IFERROR(IF(GI35&gt;0,ROUND(GG35*GI35,0),0),0)</f>
        <v>0</v>
      </c>
      <c r="GK35" s="86">
        <f t="shared" ref="GK35" si="2614">IFERROR(IF(GJ35&gt;0,ROUND(GH35*GJ35,0),0),0)</f>
        <v>0</v>
      </c>
      <c r="GL35" s="917"/>
      <c r="GM35" s="86">
        <f t="shared" ref="GM35" si="2615">IFERROR(IF(GL35&gt;0,ROUND(GJ35*GL35,0),0),0)</f>
        <v>0</v>
      </c>
      <c r="GN35" s="89">
        <f t="shared" ref="GN35" si="2616">IFERROR(IF(GM35&gt;0,ROUND(GK35*GM35,0),0),0)</f>
        <v>0</v>
      </c>
      <c r="GO35" s="85">
        <f t="shared" ref="GO35" si="2617">IFERROR(IF(GN35&gt;0,ROUND(GL35*GN35,0),0),0)</f>
        <v>0</v>
      </c>
      <c r="GP35" s="84">
        <f t="shared" ref="GP35" si="2618">IFERROR(IF(GO35&gt;0,ROUND(GM35*GO35,0),0),0)</f>
        <v>0</v>
      </c>
      <c r="GQ35" s="84">
        <f t="shared" ref="GQ35" si="2619">IFERROR(IF(GP35&gt;0,ROUND(GN35*GP35,0),0),0)</f>
        <v>0</v>
      </c>
      <c r="GR35" s="85">
        <f t="shared" ref="GR35" si="2620">IFERROR(IF(GQ35&gt;0,ROUND(GO35*GQ35,0),0),0)</f>
        <v>0</v>
      </c>
      <c r="GS35" s="86">
        <f t="shared" ref="GS35" si="2621">IFERROR(IF(GR35&gt;0,ROUND(GP35*GR35,0),0),0)</f>
        <v>0</v>
      </c>
      <c r="GT35" s="917"/>
      <c r="GU35" s="86">
        <f t="shared" ref="GU35" si="2622">IFERROR(IF(GT35&gt;0,ROUND(GR35*GT35,0),0),0)</f>
        <v>0</v>
      </c>
      <c r="GV35" s="89">
        <f t="shared" ref="GV35" si="2623">IFERROR(IF(GU35&gt;0,ROUND(GS35*GU35,0),0),0)</f>
        <v>0</v>
      </c>
      <c r="GW35" s="85">
        <f t="shared" ref="GW35" si="2624">IFERROR(IF(GV35&gt;0,ROUND(GT35*GV35,0),0),0)</f>
        <v>0</v>
      </c>
      <c r="GX35" s="84">
        <f t="shared" ref="GX35" si="2625">IFERROR(IF(GW35&gt;0,ROUND(GU35*GW35,0),0),0)</f>
        <v>0</v>
      </c>
      <c r="GY35" s="84">
        <f t="shared" ref="GY35" si="2626">IFERROR(IF(GX35&gt;0,ROUND(GV35*GX35,0),0),0)</f>
        <v>0</v>
      </c>
      <c r="GZ35" s="85">
        <f t="shared" ref="GZ35" si="2627">IFERROR(IF(GY35&gt;0,ROUND(GW35*GY35,0),0),0)</f>
        <v>0</v>
      </c>
      <c r="HA35" s="86">
        <f t="shared" ref="HA35" si="2628">IFERROR(IF(GZ35&gt;0,ROUND(GX35*GZ35,0),0),0)</f>
        <v>0</v>
      </c>
      <c r="HB35" s="917"/>
      <c r="HC35" s="86">
        <f t="shared" ref="HC35" si="2629">IFERROR(IF(HB35&gt;0,ROUND(GZ35*HB35,0),0),0)</f>
        <v>0</v>
      </c>
      <c r="HD35" s="417">
        <f t="shared" ref="HD35" si="2630">IFERROR(IF(HC35&gt;0,ROUND(HA35*HC35,0),0),0)</f>
        <v>0</v>
      </c>
      <c r="HE35" s="85">
        <f t="shared" ref="HE35" si="2631">IFERROR(IF(HD35&gt;0,ROUND(HB35*HD35,0),0),0)</f>
        <v>0</v>
      </c>
      <c r="HF35" s="85">
        <f t="shared" ref="HF35" si="2632">IFERROR(IF(HE35&gt;0,ROUND(HC35*HE35,0),0),0)</f>
        <v>0</v>
      </c>
      <c r="HG35" s="90">
        <f t="shared" ref="HG35" si="2633">IFERROR(IF(HF35&gt;0,ROUND(HD35*HF35,0),0),0)</f>
        <v>0</v>
      </c>
      <c r="HH35" s="85">
        <f t="shared" ref="HH35" si="2634">IFERROR(IF(HG35&gt;0,ROUND(HE35*HG35,0),0),0)</f>
        <v>0</v>
      </c>
      <c r="HI35" s="86">
        <f t="shared" ref="HI35" si="2635">IFERROR(IF(HH35&gt;0,ROUND(HF35*HH35,0),0),0)</f>
        <v>0</v>
      </c>
      <c r="HJ35" s="917"/>
      <c r="HK35" s="86">
        <f t="shared" ref="HK35" si="2636">IFERROR(IF(HJ35&gt;0,ROUND(HH35*HJ35,0),0),0)</f>
        <v>0</v>
      </c>
      <c r="HL35" s="89">
        <f t="shared" ref="HL35" si="2637">IFERROR(IF(HK35&gt;0,ROUND(HI35*HK35,0),0),0)</f>
        <v>0</v>
      </c>
      <c r="HM35" s="85">
        <f t="shared" ref="HM35" si="2638">IFERROR(IF(HL35&gt;0,ROUND(HJ35*HL35,0),0),0)</f>
        <v>0</v>
      </c>
      <c r="HN35" s="85">
        <f t="shared" ref="HN35" si="2639">IFERROR(IF(HM35&gt;0,ROUND(HK35*HM35,0),0),0)</f>
        <v>0</v>
      </c>
      <c r="HO35" s="84">
        <f t="shared" ref="HO35" si="2640">IFERROR(IF(HN35&gt;0,ROUND(HL35*HN35,0),0),0)</f>
        <v>0</v>
      </c>
      <c r="HP35" s="85">
        <f t="shared" ref="HP35" si="2641">IFERROR(IF(HO35&gt;0,ROUND(HM35*HO35,0),0),0)</f>
        <v>0</v>
      </c>
      <c r="HQ35" s="86">
        <f t="shared" ref="HQ35" si="2642">IFERROR(IF(HP35&gt;0,ROUND(HN35*HP35,0),0),0)</f>
        <v>0</v>
      </c>
      <c r="HR35" s="917"/>
      <c r="HS35" s="86">
        <f t="shared" ref="HS35" si="2643">IFERROR(IF(HR35&gt;0,ROUND(HP35*HR35,0),0),0)</f>
        <v>0</v>
      </c>
      <c r="HT35" s="418">
        <f t="shared" ref="HT35" si="2644">IFERROR(IF(HS35&gt;0,ROUND(HQ35*HS35,0),0),0)</f>
        <v>0</v>
      </c>
      <c r="HU35" s="85">
        <f t="shared" ref="HU35" si="2645">IFERROR(IF(HT35&gt;0,ROUND(HR35*HT35,0),0),0)</f>
        <v>0</v>
      </c>
      <c r="HV35" s="85">
        <f t="shared" ref="HV35" si="2646">IFERROR(IF(HU35&gt;0,ROUND(HS35*HU35,0),0),0)</f>
        <v>0</v>
      </c>
      <c r="HW35" s="84">
        <f t="shared" ref="HW35" si="2647">IFERROR(IF(HV35&gt;0,ROUND(HT35*HV35,0),0),0)</f>
        <v>0</v>
      </c>
      <c r="HX35" s="85">
        <f t="shared" ref="HX35" si="2648">IFERROR(IF(HW35&gt;0,ROUND(HU35*HW35,0),0),0)</f>
        <v>0</v>
      </c>
      <c r="HY35" s="86">
        <f t="shared" ref="HY35" si="2649">IFERROR(IF(HX35&gt;0,ROUND(HV35*HX35,0),0),0)</f>
        <v>0</v>
      </c>
      <c r="HZ35" s="917"/>
      <c r="IA35" s="86">
        <f t="shared" ref="IA35" si="2650">IFERROR(IF(HZ35&gt;0,ROUND(HX35*HZ35,0),0),0)</f>
        <v>0</v>
      </c>
      <c r="IB35" s="89">
        <f t="shared" ref="IB35" si="2651">IFERROR(IF(IA35&gt;0,ROUND(HY35*IA35,0),0),0)</f>
        <v>0</v>
      </c>
      <c r="IC35" s="85">
        <f t="shared" ref="IC35" si="2652">IFERROR(IF(IB35&gt;0,ROUND(HZ35*IB35,0),0),0)</f>
        <v>0</v>
      </c>
      <c r="ID35" s="85">
        <f t="shared" ref="ID35" si="2653">IFERROR(IF(IC35&gt;0,ROUND(IA35*IC35,0),0),0)</f>
        <v>0</v>
      </c>
      <c r="IE35" s="84">
        <f t="shared" ref="IE35" si="2654">IFERROR(IF(ID35&gt;0,ROUND(IB35*ID35,0),0),0)</f>
        <v>0</v>
      </c>
      <c r="IF35" s="85">
        <f t="shared" ref="IF35" si="2655">IFERROR(IF(IE35&gt;0,ROUND(IC35*IE35,0),0),0)</f>
        <v>0</v>
      </c>
      <c r="IG35" s="86">
        <f t="shared" ref="IG35" si="2656">IFERROR(IF(IF35&gt;0,ROUND(ID35*IF35,0),0),0)</f>
        <v>0</v>
      </c>
      <c r="IH35" s="917"/>
      <c r="II35" s="87">
        <f t="shared" ref="II35" si="2657">IFERROR(IF(IH35&gt;0,ROUND(IF35*IH35,0),0),0)</f>
        <v>0</v>
      </c>
      <c r="IJ35" s="85">
        <f t="shared" ref="IJ35" si="2658">IFERROR(IF(II35&gt;0,ROUND(IG35*II35,0),0),0)</f>
        <v>0</v>
      </c>
      <c r="IK35" s="85">
        <f t="shared" ref="IK35" si="2659">IFERROR(IF(IJ35&gt;0,ROUND(IH35*IJ35,0),0),0)</f>
        <v>0</v>
      </c>
      <c r="IL35" s="84">
        <f t="shared" ref="IL35" si="2660">IFERROR(IF(IK35&gt;0,ROUND(II35*IK35,0),0),0)</f>
        <v>0</v>
      </c>
      <c r="IM35" s="85">
        <f t="shared" ref="IM35" si="2661">IFERROR(IF(IL35&gt;0,ROUND(IJ35*IL35,0),0),0)</f>
        <v>0</v>
      </c>
      <c r="IN35" s="86">
        <f t="shared" ref="IN35" si="2662">IFERROR(IF(IM35&gt;0,ROUND(IK35*IM35,0),0),0)</f>
        <v>0</v>
      </c>
      <c r="IO35" s="917"/>
      <c r="IP35" s="91">
        <f t="shared" ref="IP35" si="2663">IFERROR(IF(IO35&gt;0,ROUND(IM35*IO35,0),0),0)</f>
        <v>0</v>
      </c>
      <c r="IQ35" s="86">
        <f t="shared" ref="IQ35" si="2664">IFERROR(IF(IP35&gt;0,ROUND(IN35*IP35,0),0),0)</f>
        <v>0</v>
      </c>
      <c r="IR35" s="86">
        <f t="shared" ref="IR35" si="2665">IFERROR(IF(IQ35&gt;0,ROUND(IO35*IQ35,0),0),0)</f>
        <v>0</v>
      </c>
      <c r="IS35" s="85">
        <f t="shared" ref="IS35" si="2666">IFERROR(IF(IR35&gt;0,ROUND(IP35*IR35,0),0),0)</f>
        <v>0</v>
      </c>
      <c r="IT35" s="84">
        <f t="shared" ref="IT35" si="2667">IFERROR(IF(IS35&gt;0,ROUND(IQ35*IS35,0),0),0)</f>
        <v>0</v>
      </c>
      <c r="IU35" s="88">
        <f t="shared" ref="IU35" si="2668">IFERROR(IF(IT35&gt;0,ROUND(IR35*IT35,0),0),0)</f>
        <v>0</v>
      </c>
      <c r="IV35" s="87">
        <f t="shared" ref="IV35" si="2669">IFERROR(IF(IU35&gt;0,ROUND(IS35*IU35,0),0),0)</f>
        <v>0</v>
      </c>
      <c r="IW35" s="84">
        <f t="shared" ref="IW35" si="2670">IFERROR(IF(IV35&gt;0,ROUND(IT35*IV35,0),0),0)</f>
        <v>0</v>
      </c>
      <c r="IX35" s="85">
        <f t="shared" ref="IX35" si="2671">IFERROR(IF(IW35&gt;0,ROUND(IU35*IW35,0),0),0)</f>
        <v>0</v>
      </c>
      <c r="IY35" s="85">
        <f t="shared" si="174"/>
        <v>0</v>
      </c>
      <c r="IZ35" s="84">
        <f t="shared" ref="IZ35" si="2672">IFERROR(IF(IY35&gt;0,ROUND(IW35*IY35,0),0),0)</f>
        <v>0</v>
      </c>
      <c r="JA35" s="85">
        <f t="shared" ref="JA35" si="2673">IFERROR(IF(IZ35&gt;0,ROUND(IX35*IZ35,0),0),0)</f>
        <v>0</v>
      </c>
      <c r="JB35" s="92">
        <f t="shared" ref="JB35" si="2674">IFERROR(IF(JA35&gt;0,ROUND(IY35*JA35,0),0),0)</f>
        <v>0</v>
      </c>
      <c r="JC35" s="91">
        <f t="shared" ref="JC35" si="2675">IFERROR(IF(JB35&gt;0,ROUND(IZ35*JB35,0),0),0)</f>
        <v>0</v>
      </c>
      <c r="JD35" s="85">
        <f t="shared" ref="JD35" si="2676">IFERROR(IF(JC35&gt;0,ROUND(JA35*JC35,0),0),0)</f>
        <v>0</v>
      </c>
      <c r="JE35" s="85">
        <f t="shared" ref="JE35" si="2677">IFERROR(IF(JD35&gt;0,ROUND(JB35*JD35,0),0),0)</f>
        <v>0</v>
      </c>
      <c r="JF35" s="93">
        <f t="shared" ref="JF35" si="2678">IFERROR(IF(JE35&gt;0,ROUND(JC35*JE35,0),0),0)</f>
        <v>0</v>
      </c>
      <c r="JG35" s="842"/>
      <c r="JH35" s="843"/>
      <c r="JI35" s="844"/>
      <c r="JJ35" s="842"/>
      <c r="JK35" s="843"/>
      <c r="JL35" s="844"/>
      <c r="JM35" s="842"/>
      <c r="JN35" s="843"/>
      <c r="JO35" s="844"/>
      <c r="JP35" s="842"/>
      <c r="JQ35" s="843"/>
      <c r="JR35" s="844"/>
      <c r="JS35" s="845"/>
      <c r="JT35" s="843"/>
      <c r="JU35" s="844"/>
      <c r="JV35" s="842"/>
      <c r="JW35" s="843"/>
      <c r="JX35" s="844"/>
      <c r="JY35" s="842"/>
      <c r="JZ35" s="843"/>
      <c r="KA35" s="844"/>
      <c r="KB35" s="842"/>
      <c r="KC35" s="843"/>
      <c r="KD35" s="844"/>
      <c r="KE35" s="842"/>
      <c r="KF35" s="843"/>
      <c r="KG35" s="844"/>
      <c r="KH35" s="845"/>
      <c r="KI35" s="843"/>
      <c r="KJ35" s="844"/>
      <c r="KK35" s="845"/>
      <c r="KL35" s="843"/>
      <c r="KM35" s="844"/>
      <c r="KN35" s="842"/>
      <c r="KO35" s="843"/>
      <c r="KP35" s="844"/>
      <c r="KQ35" s="846"/>
      <c r="KR35" s="847"/>
      <c r="KS35" s="844"/>
      <c r="KT35" s="842"/>
      <c r="KU35" s="843"/>
      <c r="KV35" s="844"/>
      <c r="KW35" s="842"/>
      <c r="KX35" s="843"/>
      <c r="KY35" s="844"/>
      <c r="KZ35" s="846"/>
      <c r="LA35" s="843"/>
      <c r="LB35" s="844"/>
      <c r="LC35" s="842"/>
      <c r="LD35" s="843"/>
      <c r="LE35" s="844"/>
      <c r="LF35" s="846"/>
      <c r="LG35" s="843"/>
      <c r="LH35" s="844"/>
      <c r="LI35" s="845"/>
      <c r="LJ35" s="843"/>
      <c r="LK35" s="844"/>
      <c r="LL35" s="842"/>
      <c r="LM35" s="843"/>
      <c r="LN35" s="848"/>
      <c r="LO35" s="849"/>
      <c r="LP35" s="185"/>
      <c r="LQ35" s="186"/>
      <c r="LR35" s="419"/>
      <c r="LS35" s="411"/>
      <c r="LT35" s="412"/>
      <c r="LU35" s="412"/>
      <c r="LV35" s="413"/>
      <c r="LW35" s="411"/>
      <c r="LX35" s="412"/>
      <c r="LY35" s="412"/>
      <c r="LZ35" s="412"/>
      <c r="MA35" s="412"/>
      <c r="MB35" s="414"/>
      <c r="MC35" s="411"/>
      <c r="MD35" s="414"/>
      <c r="ME35" s="415"/>
      <c r="MF35" s="415"/>
      <c r="MG35" s="415"/>
      <c r="MH35" s="415"/>
      <c r="MI35" s="415"/>
      <c r="MJ35" s="415"/>
      <c r="MK35" s="415"/>
      <c r="ML35" s="415"/>
      <c r="MM35" s="416"/>
      <c r="MN35" s="416"/>
      <c r="MO35" s="416"/>
    </row>
    <row r="36" spans="1:353" ht="18.75" customHeight="1" thickBot="1">
      <c r="D36" s="479" t="s">
        <v>311</v>
      </c>
      <c r="E36" s="480" t="s">
        <v>313</v>
      </c>
      <c r="H36" s="22"/>
      <c r="I36" s="22"/>
      <c r="J36" s="22"/>
      <c r="K36" s="22"/>
      <c r="L36" s="106"/>
      <c r="M36" s="106"/>
      <c r="N36" s="106"/>
      <c r="O36" s="106"/>
      <c r="P36" s="106"/>
      <c r="Q36" s="107"/>
      <c r="R36" s="106"/>
      <c r="S36" s="441"/>
      <c r="T36" s="441"/>
      <c r="U36" s="106"/>
      <c r="V36" s="107"/>
      <c r="W36" s="108"/>
      <c r="X36" s="108"/>
      <c r="Y36" s="108"/>
      <c r="Z36" s="108"/>
      <c r="AA36" s="108"/>
      <c r="AB36" s="106"/>
      <c r="AC36" s="106"/>
      <c r="AD36" s="106"/>
      <c r="AE36" s="106"/>
      <c r="AF36" s="108"/>
      <c r="AG36" s="108"/>
      <c r="AH36" s="108"/>
      <c r="AI36" s="108"/>
      <c r="AJ36" s="106"/>
      <c r="AK36" s="106"/>
      <c r="AL36" s="106"/>
      <c r="AM36" s="106"/>
      <c r="AN36" s="108"/>
      <c r="AO36" s="108"/>
      <c r="AP36" s="108"/>
      <c r="AQ36" s="108"/>
      <c r="AR36" s="106"/>
      <c r="AS36" s="106"/>
      <c r="AT36" s="106"/>
      <c r="AU36" s="106"/>
      <c r="AV36" s="108"/>
      <c r="AW36" s="108"/>
      <c r="AX36" s="108"/>
      <c r="AY36" s="108"/>
      <c r="AZ36" s="108"/>
      <c r="BA36" s="106"/>
      <c r="BB36" s="106"/>
      <c r="BC36" s="106"/>
      <c r="BD36" s="106"/>
      <c r="BE36" s="108"/>
      <c r="BF36" s="108"/>
      <c r="BG36" s="108"/>
      <c r="BH36" s="108"/>
      <c r="BI36" s="106"/>
      <c r="BJ36" s="106"/>
      <c r="BK36" s="106"/>
      <c r="BL36" s="106"/>
      <c r="BM36" s="108"/>
      <c r="BN36" s="108"/>
      <c r="BO36" s="108"/>
      <c r="BP36" s="108"/>
      <c r="BQ36" s="106"/>
      <c r="BR36" s="106"/>
      <c r="BS36" s="106"/>
      <c r="BT36" s="106"/>
      <c r="BU36" s="108"/>
      <c r="BV36" s="108"/>
      <c r="BW36" s="108"/>
      <c r="BX36" s="108"/>
      <c r="BY36" s="106"/>
      <c r="BZ36" s="106"/>
      <c r="CA36" s="106"/>
      <c r="CB36" s="106"/>
      <c r="CC36" s="108"/>
      <c r="CD36" s="108"/>
      <c r="CE36" s="108"/>
      <c r="CF36" s="108"/>
      <c r="CG36" s="106"/>
      <c r="CH36" s="106"/>
      <c r="CI36" s="106"/>
      <c r="CJ36" s="106"/>
      <c r="CK36" s="108"/>
      <c r="CL36" s="108"/>
      <c r="CM36" s="108"/>
      <c r="CN36" s="108"/>
      <c r="CO36" s="108"/>
      <c r="CP36" s="106"/>
      <c r="CQ36" s="106"/>
      <c r="CR36" s="106"/>
      <c r="CS36" s="106"/>
      <c r="CT36" s="108"/>
      <c r="CU36" s="108"/>
      <c r="CV36" s="108"/>
      <c r="CW36" s="108"/>
      <c r="CX36" s="106"/>
      <c r="CY36" s="106"/>
      <c r="CZ36" s="106"/>
      <c r="DA36" s="106"/>
      <c r="DB36" s="108"/>
      <c r="DC36" s="108"/>
      <c r="DD36" s="108"/>
      <c r="DE36" s="108"/>
      <c r="DF36" s="106"/>
      <c r="DG36" s="106"/>
      <c r="DH36" s="106"/>
      <c r="DI36" s="106"/>
      <c r="DJ36" s="108"/>
      <c r="DK36" s="108"/>
      <c r="DL36" s="108"/>
      <c r="DM36" s="108"/>
      <c r="DN36" s="108"/>
      <c r="DO36" s="106"/>
      <c r="DP36" s="106"/>
      <c r="DQ36" s="106"/>
      <c r="DR36" s="106"/>
      <c r="DS36" s="108"/>
      <c r="DT36" s="108"/>
      <c r="DU36" s="108"/>
      <c r="DV36" s="108"/>
      <c r="DW36" s="106"/>
      <c r="DX36" s="106"/>
      <c r="DY36" s="106"/>
      <c r="DZ36" s="106"/>
      <c r="EA36" s="108"/>
      <c r="EB36" s="108"/>
      <c r="EC36" s="108"/>
      <c r="ED36" s="108"/>
      <c r="EE36" s="106"/>
      <c r="EF36" s="106"/>
      <c r="EG36" s="106"/>
      <c r="EH36" s="106"/>
      <c r="EI36" s="108"/>
      <c r="EJ36" s="108"/>
      <c r="EK36" s="108"/>
      <c r="EL36" s="108"/>
      <c r="EM36" s="106"/>
      <c r="EN36" s="106"/>
      <c r="EO36" s="106"/>
      <c r="EP36" s="106"/>
      <c r="EQ36" s="108"/>
      <c r="ER36" s="108"/>
      <c r="ES36" s="106"/>
      <c r="ET36" s="106"/>
      <c r="EU36" s="106"/>
      <c r="EV36" s="106"/>
      <c r="EW36" s="106"/>
      <c r="EX36" s="106"/>
      <c r="EY36" s="108"/>
      <c r="EZ36" s="108"/>
      <c r="FA36" s="106"/>
      <c r="FB36" s="106"/>
      <c r="FC36" s="106"/>
      <c r="FD36" s="106"/>
      <c r="FE36" s="106"/>
      <c r="FF36" s="106"/>
      <c r="FG36" s="108"/>
      <c r="FH36" s="108"/>
      <c r="FI36" s="106"/>
      <c r="FJ36" s="106"/>
      <c r="FK36" s="106"/>
      <c r="FL36" s="106"/>
      <c r="FM36" s="106"/>
      <c r="FN36" s="106"/>
      <c r="FO36" s="108"/>
      <c r="FP36" s="108"/>
      <c r="FQ36" s="106"/>
      <c r="FR36" s="106"/>
      <c r="FS36" s="106"/>
      <c r="FT36" s="106"/>
      <c r="FU36" s="106"/>
      <c r="FV36" s="106"/>
      <c r="FW36" s="106"/>
      <c r="FX36" s="106"/>
      <c r="FY36" s="106"/>
      <c r="FZ36" s="106"/>
      <c r="GA36" s="106"/>
      <c r="GB36" s="106"/>
      <c r="GC36" s="106"/>
      <c r="GD36" s="108"/>
      <c r="GE36" s="106"/>
      <c r="GF36" s="107"/>
      <c r="GG36" s="106"/>
      <c r="GH36" s="106"/>
      <c r="GI36" s="106"/>
      <c r="GJ36" s="106"/>
      <c r="GK36" s="106"/>
      <c r="GL36" s="106"/>
      <c r="GM36" s="108"/>
      <c r="GN36" s="107"/>
      <c r="GO36" s="106"/>
      <c r="GP36" s="106"/>
      <c r="GQ36" s="106"/>
      <c r="GR36" s="106"/>
      <c r="GS36" s="106"/>
      <c r="GT36" s="106"/>
      <c r="GU36" s="108"/>
      <c r="GV36" s="107"/>
      <c r="GW36" s="106"/>
      <c r="GX36" s="106"/>
      <c r="GY36" s="106"/>
      <c r="GZ36" s="106"/>
      <c r="HA36" s="106"/>
      <c r="HB36" s="106"/>
      <c r="HC36" s="108"/>
      <c r="HD36" s="107"/>
      <c r="HE36" s="106"/>
      <c r="HF36" s="106"/>
      <c r="HG36" s="106"/>
      <c r="HH36" s="106"/>
      <c r="HI36" s="106"/>
      <c r="HJ36" s="106"/>
      <c r="HK36" s="108"/>
      <c r="HL36" s="107"/>
      <c r="HM36" s="106"/>
      <c r="HN36" s="106"/>
      <c r="HO36" s="106"/>
      <c r="HP36" s="106"/>
      <c r="HQ36" s="106"/>
      <c r="HR36" s="106"/>
      <c r="HS36" s="108"/>
      <c r="HT36" s="107"/>
      <c r="HU36" s="106"/>
      <c r="HV36" s="106"/>
      <c r="HW36" s="106"/>
      <c r="HX36" s="106"/>
      <c r="HY36" s="106"/>
      <c r="HZ36" s="106"/>
      <c r="IA36" s="108"/>
      <c r="IB36" s="107"/>
      <c r="IC36" s="106"/>
      <c r="ID36" s="106"/>
      <c r="IE36" s="106"/>
      <c r="IF36" s="106"/>
      <c r="IG36" s="106"/>
      <c r="IH36" s="106"/>
      <c r="II36" s="106"/>
      <c r="IJ36" s="106"/>
      <c r="IK36" s="106"/>
      <c r="IL36" s="106"/>
      <c r="IM36" s="106"/>
      <c r="IN36" s="106"/>
      <c r="IO36" s="106"/>
      <c r="IP36" s="106"/>
      <c r="IQ36" s="106"/>
      <c r="IR36" s="106"/>
      <c r="IS36" s="106"/>
      <c r="IT36" s="106"/>
      <c r="IU36" s="106"/>
      <c r="IV36" s="106"/>
      <c r="IW36" s="106"/>
      <c r="IX36" s="106"/>
      <c r="IY36" s="106"/>
      <c r="IZ36" s="106"/>
      <c r="JA36" s="106"/>
      <c r="JB36" s="106"/>
      <c r="JC36" s="106"/>
      <c r="JD36" s="106"/>
      <c r="JE36" s="106"/>
      <c r="JF36" s="106"/>
      <c r="JG36" s="850"/>
      <c r="JH36" s="850"/>
      <c r="JI36" s="850"/>
      <c r="JJ36" s="850"/>
      <c r="JK36" s="850"/>
      <c r="JL36" s="850"/>
      <c r="JM36" s="850"/>
      <c r="JN36" s="850"/>
      <c r="JO36" s="850"/>
      <c r="JP36" s="850"/>
      <c r="JQ36" s="850"/>
      <c r="JR36" s="850"/>
      <c r="JS36" s="850"/>
      <c r="JT36" s="850"/>
      <c r="JU36" s="850"/>
      <c r="JV36" s="850"/>
      <c r="JW36" s="850"/>
      <c r="JX36" s="850"/>
      <c r="JY36" s="850"/>
      <c r="JZ36" s="850"/>
      <c r="KA36" s="850"/>
      <c r="KB36" s="850"/>
      <c r="KC36" s="850"/>
      <c r="KD36" s="850"/>
      <c r="KE36" s="850"/>
      <c r="KF36" s="850"/>
      <c r="KG36" s="850"/>
      <c r="KH36" s="850"/>
      <c r="KI36" s="850"/>
      <c r="KJ36" s="850"/>
      <c r="KK36" s="850"/>
      <c r="KL36" s="850"/>
      <c r="KM36" s="850"/>
      <c r="KN36" s="850"/>
      <c r="KO36" s="850"/>
      <c r="KP36" s="850"/>
      <c r="KQ36" s="850"/>
      <c r="KR36" s="850"/>
      <c r="KS36" s="850"/>
      <c r="KT36" s="850"/>
      <c r="KU36" s="850"/>
      <c r="KV36" s="850"/>
      <c r="KW36" s="850"/>
      <c r="KX36" s="850"/>
      <c r="KY36" s="850"/>
      <c r="KZ36" s="850"/>
      <c r="LA36" s="850"/>
      <c r="LB36" s="850"/>
      <c r="LC36" s="850"/>
      <c r="LD36" s="850"/>
      <c r="LE36" s="850"/>
      <c r="LF36" s="850"/>
      <c r="LG36" s="850"/>
      <c r="LH36" s="850"/>
      <c r="LI36" s="850"/>
      <c r="LJ36" s="850"/>
      <c r="LK36" s="850"/>
      <c r="LL36" s="850"/>
      <c r="LM36" s="850"/>
      <c r="LN36" s="850"/>
      <c r="LO36" s="850"/>
      <c r="LP36" s="107"/>
      <c r="LQ36" s="107"/>
      <c r="LR36" s="107"/>
      <c r="ME36" s="420"/>
      <c r="MF36" s="420"/>
      <c r="MG36" s="420"/>
      <c r="MH36" s="420"/>
      <c r="MI36" s="420"/>
      <c r="MJ36" s="421"/>
      <c r="MK36" s="421"/>
      <c r="ML36" s="421"/>
      <c r="MM36" s="421"/>
    </row>
    <row r="37" spans="1:353" ht="18.75" customHeight="1" thickBot="1">
      <c r="D37" s="191"/>
      <c r="E37" s="199" t="s">
        <v>248</v>
      </c>
      <c r="F37" s="109"/>
      <c r="G37" s="110"/>
      <c r="H37" s="28"/>
      <c r="I37" s="28"/>
      <c r="J37" s="28"/>
      <c r="K37" s="28"/>
      <c r="L37" s="111"/>
      <c r="M37" s="111"/>
      <c r="N37" s="111"/>
      <c r="O37" s="111"/>
      <c r="P37" s="111"/>
      <c r="Q37" s="422"/>
      <c r="R37" s="111"/>
      <c r="S37" s="442"/>
      <c r="T37" s="442"/>
      <c r="U37" s="111"/>
      <c r="V37" s="112" t="s">
        <v>4</v>
      </c>
      <c r="W37" s="113">
        <f>SUMIFS(W16:W35,$E$16:$E$35,"計画")</f>
        <v>70</v>
      </c>
      <c r="X37" s="114"/>
      <c r="Y37" s="113">
        <f t="shared" ref="Y37:AD37" si="2679">SUMIFS(Y16:Y35,$E$16:$E$35,"計画")</f>
        <v>1</v>
      </c>
      <c r="Z37" s="113">
        <f t="shared" si="2679"/>
        <v>1080</v>
      </c>
      <c r="AA37" s="113">
        <f t="shared" si="2679"/>
        <v>356400</v>
      </c>
      <c r="AB37" s="115">
        <f t="shared" si="2679"/>
        <v>356400</v>
      </c>
      <c r="AC37" s="115">
        <f t="shared" si="2679"/>
        <v>356400</v>
      </c>
      <c r="AD37" s="116">
        <f t="shared" si="2679"/>
        <v>0</v>
      </c>
      <c r="AE37" s="117"/>
      <c r="AF37" s="113">
        <f t="shared" ref="AF37:AL37" si="2680">SUMIFS(AF16:AF35,$E$16:$E$35,"計画")</f>
        <v>70</v>
      </c>
      <c r="AG37" s="113">
        <f t="shared" si="2680"/>
        <v>1</v>
      </c>
      <c r="AH37" s="113">
        <f t="shared" si="2680"/>
        <v>1080</v>
      </c>
      <c r="AI37" s="113">
        <f t="shared" si="2680"/>
        <v>0</v>
      </c>
      <c r="AJ37" s="115">
        <f t="shared" si="2680"/>
        <v>0</v>
      </c>
      <c r="AK37" s="115">
        <f t="shared" si="2680"/>
        <v>0</v>
      </c>
      <c r="AL37" s="116">
        <f t="shared" si="2680"/>
        <v>0</v>
      </c>
      <c r="AM37" s="117"/>
      <c r="AN37" s="113">
        <f t="shared" ref="AN37:AT37" si="2681">SUMIFS(AN16:AN35,$E$16:$E$35,"計画")</f>
        <v>140</v>
      </c>
      <c r="AO37" s="113">
        <f t="shared" si="2681"/>
        <v>2</v>
      </c>
      <c r="AP37" s="113">
        <f t="shared" si="2681"/>
        <v>2160</v>
      </c>
      <c r="AQ37" s="113">
        <f t="shared" si="2681"/>
        <v>356400</v>
      </c>
      <c r="AR37" s="115">
        <f t="shared" si="2681"/>
        <v>356400</v>
      </c>
      <c r="AS37" s="115">
        <f t="shared" si="2681"/>
        <v>356400</v>
      </c>
      <c r="AT37" s="116">
        <f t="shared" si="2681"/>
        <v>0</v>
      </c>
      <c r="AU37" s="117"/>
      <c r="AV37" s="113">
        <f>SUMIFS(AV16:AV35,$E$16:$E$35,"計画")</f>
        <v>50</v>
      </c>
      <c r="AW37" s="114"/>
      <c r="AX37" s="113">
        <f t="shared" ref="AX37:BC37" si="2682">SUMIFS(AX16:AX35,$E$16:$E$35,"計画")</f>
        <v>1</v>
      </c>
      <c r="AY37" s="113">
        <f t="shared" si="2682"/>
        <v>1000</v>
      </c>
      <c r="AZ37" s="113">
        <f t="shared" si="2682"/>
        <v>320000</v>
      </c>
      <c r="BA37" s="115">
        <f t="shared" si="2682"/>
        <v>320000</v>
      </c>
      <c r="BB37" s="115">
        <f t="shared" si="2682"/>
        <v>320000</v>
      </c>
      <c r="BC37" s="116">
        <f t="shared" si="2682"/>
        <v>0</v>
      </c>
      <c r="BD37" s="117"/>
      <c r="BE37" s="113">
        <f t="shared" ref="BE37:BK37" si="2683">SUMIFS(BE16:BE35,$E$16:$E$35,"計画")</f>
        <v>0</v>
      </c>
      <c r="BF37" s="113">
        <f t="shared" si="2683"/>
        <v>0</v>
      </c>
      <c r="BG37" s="113">
        <f t="shared" si="2683"/>
        <v>0</v>
      </c>
      <c r="BH37" s="113">
        <f t="shared" si="2683"/>
        <v>0</v>
      </c>
      <c r="BI37" s="115">
        <f t="shared" si="2683"/>
        <v>0</v>
      </c>
      <c r="BJ37" s="115">
        <f t="shared" si="2683"/>
        <v>0</v>
      </c>
      <c r="BK37" s="116">
        <f t="shared" si="2683"/>
        <v>0</v>
      </c>
      <c r="BL37" s="117"/>
      <c r="BM37" s="113">
        <f t="shared" ref="BM37:BS37" si="2684">SUMIFS(BM16:BM35,$E$16:$E$35,"計画")</f>
        <v>50</v>
      </c>
      <c r="BN37" s="113">
        <f t="shared" si="2684"/>
        <v>1</v>
      </c>
      <c r="BO37" s="113">
        <f t="shared" si="2684"/>
        <v>1000</v>
      </c>
      <c r="BP37" s="113">
        <f t="shared" si="2684"/>
        <v>320000</v>
      </c>
      <c r="BQ37" s="115">
        <f t="shared" si="2684"/>
        <v>320000</v>
      </c>
      <c r="BR37" s="115">
        <f t="shared" si="2684"/>
        <v>320000</v>
      </c>
      <c r="BS37" s="116">
        <f t="shared" si="2684"/>
        <v>0</v>
      </c>
      <c r="BT37" s="117"/>
      <c r="BU37" s="113">
        <f t="shared" ref="BU37:CA37" si="2685">SUMIFS(BU16:BU35,$E$16:$E$35,"計画")</f>
        <v>0</v>
      </c>
      <c r="BV37" s="113">
        <f t="shared" si="2685"/>
        <v>0</v>
      </c>
      <c r="BW37" s="113">
        <f t="shared" si="2685"/>
        <v>0</v>
      </c>
      <c r="BX37" s="113">
        <f t="shared" si="2685"/>
        <v>0</v>
      </c>
      <c r="BY37" s="115">
        <f t="shared" si="2685"/>
        <v>0</v>
      </c>
      <c r="BZ37" s="115">
        <f t="shared" si="2685"/>
        <v>0</v>
      </c>
      <c r="CA37" s="116">
        <f t="shared" si="2685"/>
        <v>0</v>
      </c>
      <c r="CB37" s="117"/>
      <c r="CC37" s="113">
        <f t="shared" ref="CC37:CI37" si="2686">SUMIFS(CC16:CC35,$E$16:$E$35,"計画")</f>
        <v>190</v>
      </c>
      <c r="CD37" s="113">
        <f t="shared" si="2686"/>
        <v>3</v>
      </c>
      <c r="CE37" s="113">
        <f t="shared" si="2686"/>
        <v>3160</v>
      </c>
      <c r="CF37" s="113">
        <f t="shared" si="2686"/>
        <v>676400</v>
      </c>
      <c r="CG37" s="115">
        <f t="shared" si="2686"/>
        <v>676400</v>
      </c>
      <c r="CH37" s="115">
        <f t="shared" si="2686"/>
        <v>676400</v>
      </c>
      <c r="CI37" s="116">
        <f t="shared" si="2686"/>
        <v>0</v>
      </c>
      <c r="CJ37" s="117"/>
      <c r="CK37" s="119">
        <f>SUMIFS(CK16:CK35,$E$16:$E$35,"計画")</f>
        <v>160</v>
      </c>
      <c r="CL37" s="115"/>
      <c r="CM37" s="113">
        <f>SUMIFS(CM16:CM35,$E$16:$E$35,"計画")</f>
        <v>1</v>
      </c>
      <c r="CN37" s="113">
        <f t="shared" ref="CN37:CR37" si="2687">SUMIFS(CN16:CN35,$E$16:$E$35,"計画")</f>
        <v>2000</v>
      </c>
      <c r="CO37" s="113">
        <f t="shared" si="2687"/>
        <v>660000</v>
      </c>
      <c r="CP37" s="115">
        <f t="shared" si="2687"/>
        <v>660000</v>
      </c>
      <c r="CQ37" s="115">
        <f t="shared" si="2687"/>
        <v>660000</v>
      </c>
      <c r="CR37" s="116">
        <f t="shared" si="2687"/>
        <v>0</v>
      </c>
      <c r="CS37" s="117"/>
      <c r="CT37" s="113">
        <f t="shared" ref="CT37:CZ37" si="2688">SUMIFS(CT16:CT35,$E$16:$E$35,"計画")</f>
        <v>0</v>
      </c>
      <c r="CU37" s="113">
        <f t="shared" si="2688"/>
        <v>0</v>
      </c>
      <c r="CV37" s="113">
        <f t="shared" si="2688"/>
        <v>0</v>
      </c>
      <c r="CW37" s="113">
        <f t="shared" si="2688"/>
        <v>0</v>
      </c>
      <c r="CX37" s="115">
        <f t="shared" si="2688"/>
        <v>0</v>
      </c>
      <c r="CY37" s="115">
        <f t="shared" si="2688"/>
        <v>0</v>
      </c>
      <c r="CZ37" s="116">
        <f t="shared" si="2688"/>
        <v>0</v>
      </c>
      <c r="DA37" s="117"/>
      <c r="DB37" s="113">
        <f t="shared" ref="DB37:DH37" si="2689">SUMIFS(DB16:DB35,$E$16:$E$35,"計画")</f>
        <v>160</v>
      </c>
      <c r="DC37" s="113">
        <f t="shared" si="2689"/>
        <v>1</v>
      </c>
      <c r="DD37" s="113">
        <f t="shared" si="2689"/>
        <v>2000</v>
      </c>
      <c r="DE37" s="113">
        <f t="shared" si="2689"/>
        <v>660000</v>
      </c>
      <c r="DF37" s="115">
        <f t="shared" si="2689"/>
        <v>660000</v>
      </c>
      <c r="DG37" s="115">
        <f t="shared" si="2689"/>
        <v>660000</v>
      </c>
      <c r="DH37" s="116">
        <f t="shared" si="2689"/>
        <v>0</v>
      </c>
      <c r="DI37" s="117"/>
      <c r="DJ37" s="119">
        <f>SUMIFS(DJ16:DJ35,$E$16:$E$35,"計画")</f>
        <v>0</v>
      </c>
      <c r="DK37" s="115"/>
      <c r="DL37" s="113">
        <f t="shared" ref="DL37:DQ37" si="2690">SUMIFS(DL16:DL35,$E$16:$E$35,"計画")</f>
        <v>0</v>
      </c>
      <c r="DM37" s="113">
        <f t="shared" si="2690"/>
        <v>0</v>
      </c>
      <c r="DN37" s="113">
        <f t="shared" si="2690"/>
        <v>0</v>
      </c>
      <c r="DO37" s="115">
        <f t="shared" si="2690"/>
        <v>0</v>
      </c>
      <c r="DP37" s="115">
        <f t="shared" si="2690"/>
        <v>0</v>
      </c>
      <c r="DQ37" s="116">
        <f t="shared" si="2690"/>
        <v>0</v>
      </c>
      <c r="DR37" s="117"/>
      <c r="DS37" s="113">
        <f t="shared" ref="DS37:DY37" si="2691">SUMIFS(DS16:DS35,$E$16:$E$35,"計画")</f>
        <v>0</v>
      </c>
      <c r="DT37" s="113">
        <f t="shared" si="2691"/>
        <v>0</v>
      </c>
      <c r="DU37" s="113">
        <f t="shared" si="2691"/>
        <v>0</v>
      </c>
      <c r="DV37" s="113">
        <f t="shared" si="2691"/>
        <v>0</v>
      </c>
      <c r="DW37" s="115">
        <f t="shared" si="2691"/>
        <v>0</v>
      </c>
      <c r="DX37" s="115">
        <f t="shared" si="2691"/>
        <v>0</v>
      </c>
      <c r="DY37" s="116">
        <f t="shared" si="2691"/>
        <v>0</v>
      </c>
      <c r="DZ37" s="117"/>
      <c r="EA37" s="113">
        <f t="shared" ref="EA37:EG37" si="2692">SUMIFS(EA16:EA35,$E$16:$E$35,"計画")</f>
        <v>0</v>
      </c>
      <c r="EB37" s="113">
        <f t="shared" si="2692"/>
        <v>0</v>
      </c>
      <c r="EC37" s="113">
        <f t="shared" si="2692"/>
        <v>0</v>
      </c>
      <c r="ED37" s="113">
        <f t="shared" si="2692"/>
        <v>0</v>
      </c>
      <c r="EE37" s="115">
        <f t="shared" si="2692"/>
        <v>0</v>
      </c>
      <c r="EF37" s="115">
        <f t="shared" si="2692"/>
        <v>0</v>
      </c>
      <c r="EG37" s="116">
        <f t="shared" si="2692"/>
        <v>0</v>
      </c>
      <c r="EH37" s="117"/>
      <c r="EI37" s="113">
        <f t="shared" ref="EI37:EO37" si="2693">SUMIFS(EI16:EI35,$E$16:$E$35,"計画")</f>
        <v>160</v>
      </c>
      <c r="EJ37" s="113">
        <f t="shared" si="2693"/>
        <v>1</v>
      </c>
      <c r="EK37" s="113">
        <f t="shared" si="2693"/>
        <v>2000</v>
      </c>
      <c r="EL37" s="113">
        <f t="shared" si="2693"/>
        <v>660000</v>
      </c>
      <c r="EM37" s="115">
        <f t="shared" si="2693"/>
        <v>660000</v>
      </c>
      <c r="EN37" s="115">
        <f t="shared" si="2693"/>
        <v>660000</v>
      </c>
      <c r="EO37" s="116">
        <f t="shared" si="2693"/>
        <v>0</v>
      </c>
      <c r="EP37" s="117"/>
      <c r="EQ37" s="118">
        <f t="shared" ref="EQ37:EW37" si="2694">SUMIFS(EQ16:EQ35,$E$16:$E$35,"計画")</f>
        <v>0</v>
      </c>
      <c r="ER37" s="115">
        <f t="shared" si="2694"/>
        <v>0</v>
      </c>
      <c r="ES37" s="113">
        <f t="shared" si="2694"/>
        <v>0</v>
      </c>
      <c r="ET37" s="115">
        <f t="shared" si="2694"/>
        <v>0</v>
      </c>
      <c r="EU37" s="113">
        <f t="shared" si="2694"/>
        <v>0</v>
      </c>
      <c r="EV37" s="115">
        <f t="shared" si="2694"/>
        <v>0</v>
      </c>
      <c r="EW37" s="116">
        <f t="shared" si="2694"/>
        <v>0</v>
      </c>
      <c r="EX37" s="117"/>
      <c r="EY37" s="118">
        <f t="shared" ref="EY37:FE37" si="2695">SUMIFS(EY16:EY35,$E$16:$E$35,"計画")</f>
        <v>0</v>
      </c>
      <c r="EZ37" s="115">
        <f t="shared" si="2695"/>
        <v>0</v>
      </c>
      <c r="FA37" s="113">
        <f t="shared" si="2695"/>
        <v>0</v>
      </c>
      <c r="FB37" s="115">
        <f t="shared" si="2695"/>
        <v>0</v>
      </c>
      <c r="FC37" s="113">
        <f t="shared" si="2695"/>
        <v>0</v>
      </c>
      <c r="FD37" s="115">
        <f t="shared" si="2695"/>
        <v>0</v>
      </c>
      <c r="FE37" s="116">
        <f t="shared" si="2695"/>
        <v>0</v>
      </c>
      <c r="FF37" s="117"/>
      <c r="FG37" s="118">
        <f t="shared" ref="FG37:FM37" si="2696">SUMIFS(FG16:FG35,$E$16:$E$35,"計画")</f>
        <v>0</v>
      </c>
      <c r="FH37" s="115">
        <f t="shared" si="2696"/>
        <v>0</v>
      </c>
      <c r="FI37" s="113">
        <f t="shared" si="2696"/>
        <v>0</v>
      </c>
      <c r="FJ37" s="115">
        <f t="shared" si="2696"/>
        <v>0</v>
      </c>
      <c r="FK37" s="113">
        <f t="shared" si="2696"/>
        <v>0</v>
      </c>
      <c r="FL37" s="115">
        <f t="shared" si="2696"/>
        <v>0</v>
      </c>
      <c r="FM37" s="116">
        <f t="shared" si="2696"/>
        <v>0</v>
      </c>
      <c r="FN37" s="117"/>
      <c r="FO37" s="118">
        <f t="shared" ref="FO37:FU37" si="2697">SUMIFS(FO16:FO35,$E$16:$E$35,"計画")</f>
        <v>0</v>
      </c>
      <c r="FP37" s="115">
        <f t="shared" si="2697"/>
        <v>0</v>
      </c>
      <c r="FQ37" s="113">
        <f t="shared" si="2697"/>
        <v>0</v>
      </c>
      <c r="FR37" s="115">
        <f t="shared" si="2697"/>
        <v>0</v>
      </c>
      <c r="FS37" s="113">
        <f t="shared" si="2697"/>
        <v>0</v>
      </c>
      <c r="FT37" s="115">
        <f t="shared" si="2697"/>
        <v>0</v>
      </c>
      <c r="FU37" s="116">
        <f t="shared" si="2697"/>
        <v>0</v>
      </c>
      <c r="FV37" s="117"/>
      <c r="FW37" s="114">
        <f t="shared" ref="FW37:GB37" si="2698">SUMIFS(FW16:FW35,$E$16:$E$35,"計画")</f>
        <v>0</v>
      </c>
      <c r="FX37" s="113">
        <f t="shared" si="2698"/>
        <v>0</v>
      </c>
      <c r="FY37" s="113">
        <f t="shared" si="2698"/>
        <v>0</v>
      </c>
      <c r="FZ37" s="115">
        <f t="shared" si="2698"/>
        <v>0</v>
      </c>
      <c r="GA37" s="113">
        <f t="shared" si="2698"/>
        <v>0</v>
      </c>
      <c r="GB37" s="119">
        <f t="shared" si="2698"/>
        <v>0</v>
      </c>
      <c r="GC37" s="117"/>
      <c r="GD37" s="118">
        <f>SUMIFS(GD16:GD35,$E$16:$E$35,"計画")</f>
        <v>0</v>
      </c>
      <c r="GE37" s="115"/>
      <c r="GF37" s="113">
        <f t="shared" ref="GF37:GK37" si="2699">SUMIFS(GF16:GF35,$E$16:$E$35,"計画")</f>
        <v>1</v>
      </c>
      <c r="GG37" s="113">
        <f t="shared" si="2699"/>
        <v>1000</v>
      </c>
      <c r="GH37" s="113">
        <f t="shared" si="2699"/>
        <v>80000</v>
      </c>
      <c r="GI37" s="113">
        <f t="shared" si="2699"/>
        <v>80000</v>
      </c>
      <c r="GJ37" s="115">
        <f t="shared" si="2699"/>
        <v>80000</v>
      </c>
      <c r="GK37" s="116">
        <f t="shared" si="2699"/>
        <v>0</v>
      </c>
      <c r="GL37" s="117"/>
      <c r="GM37" s="118">
        <f t="shared" ref="GM37:GS37" si="2700">SUMIFS(GM16:GM35,$E$16:$E$35,"計画")</f>
        <v>0</v>
      </c>
      <c r="GN37" s="115">
        <f t="shared" si="2700"/>
        <v>0</v>
      </c>
      <c r="GO37" s="113">
        <f t="shared" si="2700"/>
        <v>0</v>
      </c>
      <c r="GP37" s="113">
        <f t="shared" si="2700"/>
        <v>0</v>
      </c>
      <c r="GQ37" s="113">
        <f t="shared" si="2700"/>
        <v>0</v>
      </c>
      <c r="GR37" s="115">
        <f t="shared" si="2700"/>
        <v>0</v>
      </c>
      <c r="GS37" s="116">
        <f t="shared" si="2700"/>
        <v>0</v>
      </c>
      <c r="GT37" s="117"/>
      <c r="GU37" s="118">
        <f t="shared" ref="GU37:HA37" si="2701">SUMIFS(GU16:GU35,$E$16:$E$35,"計画")</f>
        <v>0</v>
      </c>
      <c r="GV37" s="115" t="e">
        <f t="shared" si="2701"/>
        <v>#VALUE!</v>
      </c>
      <c r="GW37" s="113">
        <f t="shared" si="2701"/>
        <v>1000</v>
      </c>
      <c r="GX37" s="113">
        <f t="shared" si="2701"/>
        <v>80000</v>
      </c>
      <c r="GY37" s="113">
        <f t="shared" si="2701"/>
        <v>80000</v>
      </c>
      <c r="GZ37" s="115">
        <f t="shared" si="2701"/>
        <v>80000</v>
      </c>
      <c r="HA37" s="116">
        <f t="shared" si="2701"/>
        <v>0</v>
      </c>
      <c r="HB37" s="117"/>
      <c r="HC37" s="118">
        <f t="shared" ref="HC37:HI37" si="2702">SUMIFS(HC16:HC35,$E$16:$E$35,"計画")</f>
        <v>0</v>
      </c>
      <c r="HD37" s="115">
        <f t="shared" si="2702"/>
        <v>0</v>
      </c>
      <c r="HE37" s="113">
        <f t="shared" si="2702"/>
        <v>0</v>
      </c>
      <c r="HF37" s="115">
        <f t="shared" si="2702"/>
        <v>0</v>
      </c>
      <c r="HG37" s="113">
        <f t="shared" si="2702"/>
        <v>0</v>
      </c>
      <c r="HH37" s="115">
        <f t="shared" si="2702"/>
        <v>0</v>
      </c>
      <c r="HI37" s="116">
        <f t="shared" si="2702"/>
        <v>0</v>
      </c>
      <c r="HJ37" s="117"/>
      <c r="HK37" s="118">
        <f t="shared" ref="HK37:HQ37" si="2703">SUMIFS(HK16:HK35,$E$16:$E$35,"計画")</f>
        <v>0</v>
      </c>
      <c r="HL37" s="115">
        <f t="shared" si="2703"/>
        <v>0</v>
      </c>
      <c r="HM37" s="113">
        <f t="shared" si="2703"/>
        <v>0</v>
      </c>
      <c r="HN37" s="115">
        <f t="shared" si="2703"/>
        <v>0</v>
      </c>
      <c r="HO37" s="113">
        <f t="shared" si="2703"/>
        <v>0</v>
      </c>
      <c r="HP37" s="115">
        <f t="shared" si="2703"/>
        <v>0</v>
      </c>
      <c r="HQ37" s="116">
        <f t="shared" si="2703"/>
        <v>0</v>
      </c>
      <c r="HR37" s="117"/>
      <c r="HS37" s="118">
        <f t="shared" ref="HS37:HY37" si="2704">SUMIFS(HS16:HS35,$E$16:$E$35,"計画")</f>
        <v>0</v>
      </c>
      <c r="HT37" s="423">
        <f t="shared" si="2704"/>
        <v>0</v>
      </c>
      <c r="HU37" s="113">
        <f t="shared" si="2704"/>
        <v>0</v>
      </c>
      <c r="HV37" s="115">
        <f t="shared" si="2704"/>
        <v>0</v>
      </c>
      <c r="HW37" s="113">
        <f t="shared" si="2704"/>
        <v>0</v>
      </c>
      <c r="HX37" s="115">
        <f t="shared" si="2704"/>
        <v>0</v>
      </c>
      <c r="HY37" s="116">
        <f t="shared" si="2704"/>
        <v>0</v>
      </c>
      <c r="HZ37" s="117"/>
      <c r="IA37" s="118">
        <f t="shared" ref="IA37:IG37" si="2705">SUMIFS(IA16:IA35,$E$16:$E$35,"計画")</f>
        <v>0</v>
      </c>
      <c r="IB37" s="115">
        <f t="shared" si="2705"/>
        <v>0</v>
      </c>
      <c r="IC37" s="113">
        <f t="shared" si="2705"/>
        <v>0</v>
      </c>
      <c r="ID37" s="115">
        <f t="shared" si="2705"/>
        <v>0</v>
      </c>
      <c r="IE37" s="113">
        <f t="shared" si="2705"/>
        <v>0</v>
      </c>
      <c r="IF37" s="115">
        <f t="shared" si="2705"/>
        <v>0</v>
      </c>
      <c r="IG37" s="116">
        <f t="shared" si="2705"/>
        <v>0</v>
      </c>
      <c r="IH37" s="117"/>
      <c r="II37" s="114">
        <f t="shared" ref="II37:IN37" si="2706">SUMIFS(II16:II35,$E$16:$E$35,"計画")</f>
        <v>0</v>
      </c>
      <c r="IJ37" s="115">
        <f t="shared" si="2706"/>
        <v>0</v>
      </c>
      <c r="IK37" s="115">
        <f t="shared" si="2706"/>
        <v>0</v>
      </c>
      <c r="IL37" s="115">
        <f t="shared" si="2706"/>
        <v>0</v>
      </c>
      <c r="IM37" s="115">
        <f t="shared" si="2706"/>
        <v>0</v>
      </c>
      <c r="IN37" s="116">
        <f t="shared" si="2706"/>
        <v>0</v>
      </c>
      <c r="IO37" s="117"/>
      <c r="IP37" s="114">
        <f t="shared" ref="IP37:IU37" si="2707">SUMIFS(IP16:IP35,$E$16:$E$35,"計画")</f>
        <v>350</v>
      </c>
      <c r="IQ37" s="116" t="e">
        <f t="shared" si="2707"/>
        <v>#VALUE!</v>
      </c>
      <c r="IR37" s="115">
        <f t="shared" si="2707"/>
        <v>6160</v>
      </c>
      <c r="IS37" s="115">
        <f t="shared" si="2707"/>
        <v>1416400</v>
      </c>
      <c r="IT37" s="113">
        <f t="shared" si="2707"/>
        <v>1416400</v>
      </c>
      <c r="IU37" s="119">
        <f t="shared" si="2707"/>
        <v>1416400</v>
      </c>
      <c r="IV37" s="114"/>
      <c r="IW37" s="115">
        <f t="shared" ref="IW37:JH37" si="2708">SUMIFS(IW16:IW35,$E$16:$E$35,"計画")</f>
        <v>0</v>
      </c>
      <c r="IX37" s="115">
        <f t="shared" si="2708"/>
        <v>0</v>
      </c>
      <c r="IY37" s="115">
        <f t="shared" si="2708"/>
        <v>0</v>
      </c>
      <c r="IZ37" s="115">
        <f t="shared" si="2708"/>
        <v>0</v>
      </c>
      <c r="JA37" s="115">
        <f t="shared" si="2708"/>
        <v>0</v>
      </c>
      <c r="JB37" s="121">
        <f t="shared" si="2708"/>
        <v>0</v>
      </c>
      <c r="JC37" s="118">
        <f t="shared" si="2708"/>
        <v>6160</v>
      </c>
      <c r="JD37" s="115">
        <f t="shared" si="2708"/>
        <v>1416400</v>
      </c>
      <c r="JE37" s="115">
        <f t="shared" si="2708"/>
        <v>1416400</v>
      </c>
      <c r="JF37" s="120">
        <f t="shared" si="2708"/>
        <v>1416400</v>
      </c>
      <c r="JG37" s="851">
        <f t="shared" si="2708"/>
        <v>0</v>
      </c>
      <c r="JH37" s="852">
        <f t="shared" si="2708"/>
        <v>0</v>
      </c>
      <c r="JI37" s="853"/>
      <c r="JJ37" s="851">
        <f>SUMIFS(JJ16:JJ35,$E$16:$E$35,"計画")</f>
        <v>0</v>
      </c>
      <c r="JK37" s="852">
        <f>SUMIFS(JK16:JK35,$E$16:$E$35,"計画")</f>
        <v>0</v>
      </c>
      <c r="JL37" s="853"/>
      <c r="JM37" s="851">
        <f>SUMIFS(JM16:JM35,$E$16:$E$35,"計画")</f>
        <v>0</v>
      </c>
      <c r="JN37" s="852">
        <f>SUMIFS(JN16:JN35,$E$16:$E$35,"計画")</f>
        <v>0</v>
      </c>
      <c r="JO37" s="853"/>
      <c r="JP37" s="851">
        <f>SUMIFS(JP16:JP35,$E$16:$E$35,"計画")</f>
        <v>0</v>
      </c>
      <c r="JQ37" s="852">
        <f>SUMIFS(JQ16:JQ35,$E$16:$E$35,"計画")</f>
        <v>0</v>
      </c>
      <c r="JR37" s="853"/>
      <c r="JS37" s="854">
        <f>SUMIFS(JS16:JS35,$E$16:$E$35,"計画")</f>
        <v>0</v>
      </c>
      <c r="JT37" s="855">
        <f>SUMIFS(JT16:JT35,$E$16:$E$35,"計画")</f>
        <v>0</v>
      </c>
      <c r="JU37" s="853"/>
      <c r="JV37" s="851">
        <f>SUMIFS(JV16:JV35,$E$16:$E$35,"計画")</f>
        <v>0</v>
      </c>
      <c r="JW37" s="852">
        <f>SUMIFS(JW16:JW35,$E$16:$E$35,"計画")</f>
        <v>0</v>
      </c>
      <c r="JX37" s="853"/>
      <c r="JY37" s="851">
        <f>SUMIFS(JY16:JY35,$E$16:$E$35,"計画")</f>
        <v>0</v>
      </c>
      <c r="JZ37" s="852">
        <f>SUMIFS(JZ16:JZ35,$E$16:$E$35,"計画")</f>
        <v>0</v>
      </c>
      <c r="KA37" s="853"/>
      <c r="KB37" s="851">
        <f>SUMIFS(KB16:KB35,$E$16:$E$35,"計画")</f>
        <v>0</v>
      </c>
      <c r="KC37" s="852">
        <f>SUMIFS(KC16:KC35,$E$16:$E$35,"計画")</f>
        <v>0</v>
      </c>
      <c r="KD37" s="853"/>
      <c r="KE37" s="851">
        <f>SUMIFS(KE16:KE35,$E$16:$E$35,"計画")</f>
        <v>0</v>
      </c>
      <c r="KF37" s="852">
        <f>SUMIFS(KF16:KF35,$E$16:$E$35,"計画")</f>
        <v>0</v>
      </c>
      <c r="KG37" s="853"/>
      <c r="KH37" s="851">
        <f>SUMIFS(KH16:KH35,$E$16:$E$35,"計画")</f>
        <v>0</v>
      </c>
      <c r="KI37" s="855">
        <f>SUMIFS(KI16:KI35,$E$16:$E$35,"計画")</f>
        <v>0</v>
      </c>
      <c r="KJ37" s="853"/>
      <c r="KK37" s="856">
        <f>SUMIFS(KK16:KK35,$E$16:$E$35,"計画")</f>
        <v>0</v>
      </c>
      <c r="KL37" s="857">
        <f>SUMIFS(KL16:KL35,$E$16:$E$35,"計画")</f>
        <v>0</v>
      </c>
      <c r="KM37" s="853"/>
      <c r="KN37" s="851">
        <f>SUMIFS(KN16:KN35,$E$16:$E$35,"計画")</f>
        <v>0</v>
      </c>
      <c r="KO37" s="855">
        <f>SUMIFS(KO16:KO35,$E$16:$E$35,"計画")</f>
        <v>0</v>
      </c>
      <c r="KP37" s="853"/>
      <c r="KQ37" s="856">
        <f>SUMIFS(KQ16:KQ35,$E$16:$E$35,"計画")</f>
        <v>0</v>
      </c>
      <c r="KR37" s="857">
        <f>SUMIFS(KR16:KR35,$E$16:$E$35,"計画")</f>
        <v>0</v>
      </c>
      <c r="KS37" s="853"/>
      <c r="KT37" s="851">
        <f>SUMIFS(KT16:KT35,$E$16:$E$35,"計画")</f>
        <v>0</v>
      </c>
      <c r="KU37" s="855">
        <f>SUMIFS(KU16:KU35,$E$16:$E$35,"計画")</f>
        <v>0</v>
      </c>
      <c r="KV37" s="853"/>
      <c r="KW37" s="851">
        <f>SUMIFS(KW16:KW35,$E$16:$E$35,"計画")</f>
        <v>0</v>
      </c>
      <c r="KX37" s="855">
        <f>SUMIFS(KX16:KX35,$E$16:$E$35,"計画")</f>
        <v>0</v>
      </c>
      <c r="KY37" s="853"/>
      <c r="KZ37" s="856">
        <f>SUMIFS(KZ16:KZ35,$E$16:$E$35,"計画")</f>
        <v>0</v>
      </c>
      <c r="LA37" s="857">
        <f>SUMIFS(LA16:LA35,$E$16:$E$35,"計画")</f>
        <v>0</v>
      </c>
      <c r="LB37" s="853"/>
      <c r="LC37" s="851">
        <f>SUMIFS(LC16:LC35,$E$16:$E$35,"計画")</f>
        <v>0</v>
      </c>
      <c r="LD37" s="855">
        <f>SUMIFS(LD16:LD35,$E$16:$E$35,"計画")</f>
        <v>0</v>
      </c>
      <c r="LE37" s="853"/>
      <c r="LF37" s="856">
        <f>SUMIFS(LF16:LF35,$E$16:$E$35,"計画")</f>
        <v>0</v>
      </c>
      <c r="LG37" s="857">
        <f>SUMIFS(LG16:LG35,$E$16:$E$35,"計画")</f>
        <v>0</v>
      </c>
      <c r="LH37" s="853"/>
      <c r="LI37" s="851">
        <f>SUMIFS(LI16:LI35,$E$16:$E$35,"計画")</f>
        <v>0</v>
      </c>
      <c r="LJ37" s="855">
        <f>SUMIFS(LJ16:LJ35,$E$16:$E$35,"計画")</f>
        <v>0</v>
      </c>
      <c r="LK37" s="853"/>
      <c r="LL37" s="856">
        <f>SUMIFS(LL16:LL35,$E$16:$E$35,"計画")</f>
        <v>0</v>
      </c>
      <c r="LM37" s="855">
        <f>SUMIFS(LM16:LM35,$E$16:$E$35,"計画")</f>
        <v>0</v>
      </c>
      <c r="LN37" s="858">
        <f>SUMIFS(LN16:LN35,$E$16:$E$35,"計画")</f>
        <v>0</v>
      </c>
      <c r="LO37" s="859">
        <f>SUMIFS(LO16:LO35,$E$16:$E$35,"計画")</f>
        <v>0</v>
      </c>
      <c r="LP37" s="151"/>
      <c r="LQ37" s="107"/>
      <c r="LR37" s="107"/>
      <c r="ME37" s="420"/>
      <c r="MF37" s="420"/>
      <c r="MG37" s="420"/>
      <c r="MH37" s="420"/>
      <c r="MI37" s="420"/>
      <c r="MJ37" s="421"/>
      <c r="MK37" s="421"/>
      <c r="ML37" s="421"/>
      <c r="MM37" s="421"/>
    </row>
    <row r="38" spans="1:353" ht="18.75" customHeight="1">
      <c r="D38" s="247"/>
      <c r="E38" s="122"/>
      <c r="F38" s="123" t="s">
        <v>249</v>
      </c>
      <c r="G38" s="124"/>
      <c r="H38" s="125"/>
      <c r="I38" s="125"/>
      <c r="J38" s="125"/>
      <c r="K38" s="125"/>
      <c r="L38" s="126"/>
      <c r="M38" s="126"/>
      <c r="N38" s="126"/>
      <c r="O38" s="126"/>
      <c r="P38" s="126"/>
      <c r="Q38" s="155"/>
      <c r="R38" s="126"/>
      <c r="S38" s="443"/>
      <c r="T38" s="443"/>
      <c r="U38" s="126"/>
      <c r="V38" s="112" t="s">
        <v>250</v>
      </c>
      <c r="W38" s="113">
        <f t="shared" ref="W38:AD38" ca="1" si="2709">SUMIFS(OFFSET((W$16:W$35),-1,),$E$16:$E$35,"実績",$F$16:$F$35,"今回請求")</f>
        <v>70</v>
      </c>
      <c r="X38" s="114">
        <f t="shared" ca="1" si="2709"/>
        <v>330</v>
      </c>
      <c r="Y38" s="113">
        <f t="shared" ca="1" si="2709"/>
        <v>1</v>
      </c>
      <c r="Z38" s="113">
        <f t="shared" ca="1" si="2709"/>
        <v>1080</v>
      </c>
      <c r="AA38" s="113">
        <f t="shared" ca="1" si="2709"/>
        <v>356400</v>
      </c>
      <c r="AB38" s="115">
        <f t="shared" ca="1" si="2709"/>
        <v>356400</v>
      </c>
      <c r="AC38" s="115">
        <f t="shared" ca="1" si="2709"/>
        <v>356400</v>
      </c>
      <c r="AD38" s="116">
        <f t="shared" ca="1" si="2709"/>
        <v>0</v>
      </c>
      <c r="AE38" s="117"/>
      <c r="AF38" s="113">
        <f t="shared" ref="AF38:AL38" ca="1" si="2710">SUMIFS(OFFSET((AF$16:AF$35),-1,),$E$16:$E$35,"実績",$F$16:$F$35,"今回請求")</f>
        <v>70</v>
      </c>
      <c r="AG38" s="113">
        <f t="shared" ca="1" si="2710"/>
        <v>1</v>
      </c>
      <c r="AH38" s="113">
        <f t="shared" ca="1" si="2710"/>
        <v>1080</v>
      </c>
      <c r="AI38" s="113">
        <f t="shared" ca="1" si="2710"/>
        <v>0</v>
      </c>
      <c r="AJ38" s="115">
        <f t="shared" ca="1" si="2710"/>
        <v>0</v>
      </c>
      <c r="AK38" s="115">
        <f t="shared" ca="1" si="2710"/>
        <v>0</v>
      </c>
      <c r="AL38" s="116">
        <f t="shared" ca="1" si="2710"/>
        <v>0</v>
      </c>
      <c r="AM38" s="117"/>
      <c r="AN38" s="113">
        <f t="shared" ref="AN38:AT38" ca="1" si="2711">SUMIFS(OFFSET((AN$16:AN$35),-1,),$E$16:$E$35,"実績",$F$16:$F$35,"今回請求")</f>
        <v>140</v>
      </c>
      <c r="AO38" s="113">
        <f t="shared" ca="1" si="2711"/>
        <v>2</v>
      </c>
      <c r="AP38" s="113">
        <f t="shared" ca="1" si="2711"/>
        <v>2160</v>
      </c>
      <c r="AQ38" s="113">
        <f t="shared" ca="1" si="2711"/>
        <v>356400</v>
      </c>
      <c r="AR38" s="115">
        <f t="shared" ca="1" si="2711"/>
        <v>356400</v>
      </c>
      <c r="AS38" s="115">
        <f t="shared" ca="1" si="2711"/>
        <v>356400</v>
      </c>
      <c r="AT38" s="116">
        <f t="shared" ca="1" si="2711"/>
        <v>0</v>
      </c>
      <c r="AU38" s="117"/>
      <c r="AV38" s="113">
        <f t="shared" ref="AV38:BC38" ca="1" si="2712">SUMIFS(OFFSET((AV$16:AV$35),-1,),$E$16:$E$35,"実績",$F$16:$F$35,"今回請求")</f>
        <v>50</v>
      </c>
      <c r="AW38" s="114">
        <f t="shared" ca="1" si="2712"/>
        <v>320</v>
      </c>
      <c r="AX38" s="113">
        <f t="shared" ca="1" si="2712"/>
        <v>1</v>
      </c>
      <c r="AY38" s="113">
        <f t="shared" ca="1" si="2712"/>
        <v>1000</v>
      </c>
      <c r="AZ38" s="113">
        <f t="shared" ca="1" si="2712"/>
        <v>320000</v>
      </c>
      <c r="BA38" s="115">
        <f t="shared" ca="1" si="2712"/>
        <v>320000</v>
      </c>
      <c r="BB38" s="115">
        <f t="shared" ca="1" si="2712"/>
        <v>320000</v>
      </c>
      <c r="BC38" s="116">
        <f t="shared" ca="1" si="2712"/>
        <v>0</v>
      </c>
      <c r="BD38" s="117"/>
      <c r="BE38" s="113">
        <f t="shared" ref="BE38:BK38" ca="1" si="2713">SUMIFS(OFFSET((BE$16:BE$35),-1,),$E$16:$E$35,"実績",$F$16:$F$35,"今回請求")</f>
        <v>0</v>
      </c>
      <c r="BF38" s="113">
        <f t="shared" ca="1" si="2713"/>
        <v>0</v>
      </c>
      <c r="BG38" s="113">
        <f t="shared" ca="1" si="2713"/>
        <v>0</v>
      </c>
      <c r="BH38" s="113">
        <f t="shared" ca="1" si="2713"/>
        <v>0</v>
      </c>
      <c r="BI38" s="115">
        <f t="shared" ca="1" si="2713"/>
        <v>0</v>
      </c>
      <c r="BJ38" s="115">
        <f t="shared" ca="1" si="2713"/>
        <v>0</v>
      </c>
      <c r="BK38" s="116">
        <f t="shared" ca="1" si="2713"/>
        <v>0</v>
      </c>
      <c r="BL38" s="117"/>
      <c r="BM38" s="113">
        <f t="shared" ref="BM38:BS38" ca="1" si="2714">SUMIFS(OFFSET((BM$16:BM$35),-1,),$E$16:$E$35,"実績",$F$16:$F$35,"今回請求")</f>
        <v>50</v>
      </c>
      <c r="BN38" s="113">
        <f t="shared" ca="1" si="2714"/>
        <v>1</v>
      </c>
      <c r="BO38" s="113">
        <f t="shared" ca="1" si="2714"/>
        <v>1000</v>
      </c>
      <c r="BP38" s="113">
        <f t="shared" ca="1" si="2714"/>
        <v>320000</v>
      </c>
      <c r="BQ38" s="115">
        <f t="shared" ca="1" si="2714"/>
        <v>320000</v>
      </c>
      <c r="BR38" s="115">
        <f t="shared" ca="1" si="2714"/>
        <v>320000</v>
      </c>
      <c r="BS38" s="116">
        <f t="shared" ca="1" si="2714"/>
        <v>0</v>
      </c>
      <c r="BT38" s="117"/>
      <c r="BU38" s="113">
        <f t="shared" ref="BU38:CA38" ca="1" si="2715">SUMIFS(OFFSET((BU$16:BU$35),-1,),$E$16:$E$35,"実績",$F$16:$F$35,"今回請求")</f>
        <v>0</v>
      </c>
      <c r="BV38" s="113">
        <f t="shared" ca="1" si="2715"/>
        <v>0</v>
      </c>
      <c r="BW38" s="113">
        <f t="shared" ca="1" si="2715"/>
        <v>0</v>
      </c>
      <c r="BX38" s="113">
        <f t="shared" ca="1" si="2715"/>
        <v>0</v>
      </c>
      <c r="BY38" s="115">
        <f t="shared" ca="1" si="2715"/>
        <v>0</v>
      </c>
      <c r="BZ38" s="115">
        <f t="shared" ca="1" si="2715"/>
        <v>0</v>
      </c>
      <c r="CA38" s="116">
        <f t="shared" ca="1" si="2715"/>
        <v>0</v>
      </c>
      <c r="CB38" s="117"/>
      <c r="CC38" s="113">
        <f t="shared" ref="CC38:CI38" ca="1" si="2716">SUMIFS(OFFSET((CC$16:CC$35),-1,),$E$16:$E$35,"実績",$F$16:$F$35,"今回請求")</f>
        <v>190</v>
      </c>
      <c r="CD38" s="113">
        <f t="shared" ca="1" si="2716"/>
        <v>3</v>
      </c>
      <c r="CE38" s="113">
        <f t="shared" ca="1" si="2716"/>
        <v>3160</v>
      </c>
      <c r="CF38" s="113">
        <f t="shared" ca="1" si="2716"/>
        <v>676400</v>
      </c>
      <c r="CG38" s="115">
        <f t="shared" ca="1" si="2716"/>
        <v>676400</v>
      </c>
      <c r="CH38" s="115">
        <f t="shared" ca="1" si="2716"/>
        <v>676400</v>
      </c>
      <c r="CI38" s="116">
        <f t="shared" ca="1" si="2716"/>
        <v>0</v>
      </c>
      <c r="CJ38" s="117"/>
      <c r="CK38" s="119">
        <f t="shared" ref="CK38:CR38" ca="1" si="2717">SUMIFS(OFFSET((CK$16:CK$35),-1,),$E$16:$E$35,"実績",$F$16:$F$35,"今回請求")</f>
        <v>160</v>
      </c>
      <c r="CL38" s="115">
        <f t="shared" ca="1" si="2717"/>
        <v>330</v>
      </c>
      <c r="CM38" s="113">
        <f ca="1">SUMIFS(OFFSET((CM$16:CM$35),-1,),$E$16:$E$35,"実績",$F$16:$F$35,"今回請求")</f>
        <v>1</v>
      </c>
      <c r="CN38" s="113">
        <f t="shared" ca="1" si="2717"/>
        <v>2000</v>
      </c>
      <c r="CO38" s="113">
        <f t="shared" ca="1" si="2717"/>
        <v>660000</v>
      </c>
      <c r="CP38" s="115">
        <f t="shared" ca="1" si="2717"/>
        <v>660000</v>
      </c>
      <c r="CQ38" s="115">
        <f t="shared" ca="1" si="2717"/>
        <v>660000</v>
      </c>
      <c r="CR38" s="116">
        <f t="shared" ca="1" si="2717"/>
        <v>0</v>
      </c>
      <c r="CS38" s="117"/>
      <c r="CT38" s="113">
        <f t="shared" ref="CT38:CZ38" ca="1" si="2718">SUMIFS(OFFSET((CT$16:CT$35),-1,),$E$16:$E$35,"実績",$F$16:$F$35,"今回請求")</f>
        <v>0</v>
      </c>
      <c r="CU38" s="113">
        <f t="shared" ca="1" si="2718"/>
        <v>0</v>
      </c>
      <c r="CV38" s="113">
        <f t="shared" ca="1" si="2718"/>
        <v>0</v>
      </c>
      <c r="CW38" s="113">
        <f t="shared" ca="1" si="2718"/>
        <v>0</v>
      </c>
      <c r="CX38" s="115">
        <f t="shared" ca="1" si="2718"/>
        <v>0</v>
      </c>
      <c r="CY38" s="115">
        <f t="shared" ca="1" si="2718"/>
        <v>0</v>
      </c>
      <c r="CZ38" s="116">
        <f t="shared" ca="1" si="2718"/>
        <v>0</v>
      </c>
      <c r="DA38" s="117"/>
      <c r="DB38" s="113">
        <f t="shared" ref="DB38:DH38" ca="1" si="2719">SUMIFS(OFFSET((DB$16:DB$35),-1,),$E$16:$E$35,"実績",$F$16:$F$35,"今回請求")</f>
        <v>160</v>
      </c>
      <c r="DC38" s="113">
        <f t="shared" ca="1" si="2719"/>
        <v>1</v>
      </c>
      <c r="DD38" s="113">
        <f t="shared" ca="1" si="2719"/>
        <v>2000</v>
      </c>
      <c r="DE38" s="113">
        <f t="shared" ca="1" si="2719"/>
        <v>660000</v>
      </c>
      <c r="DF38" s="115">
        <f t="shared" ca="1" si="2719"/>
        <v>660000</v>
      </c>
      <c r="DG38" s="115">
        <f t="shared" ca="1" si="2719"/>
        <v>660000</v>
      </c>
      <c r="DH38" s="116">
        <f t="shared" ca="1" si="2719"/>
        <v>0</v>
      </c>
      <c r="DI38" s="117"/>
      <c r="DJ38" s="119">
        <f t="shared" ref="DJ38:DQ38" ca="1" si="2720">SUMIFS(OFFSET((DJ$16:DJ$35),-1,),$E$16:$E$35,"実績",$F$16:$F$35,"今回請求")</f>
        <v>0</v>
      </c>
      <c r="DK38" s="115">
        <f t="shared" ca="1" si="2720"/>
        <v>320</v>
      </c>
      <c r="DL38" s="113">
        <f t="shared" ca="1" si="2720"/>
        <v>0</v>
      </c>
      <c r="DM38" s="113">
        <f t="shared" ca="1" si="2720"/>
        <v>0</v>
      </c>
      <c r="DN38" s="113">
        <f t="shared" ca="1" si="2720"/>
        <v>0</v>
      </c>
      <c r="DO38" s="115">
        <f t="shared" ca="1" si="2720"/>
        <v>0</v>
      </c>
      <c r="DP38" s="115">
        <f t="shared" ca="1" si="2720"/>
        <v>0</v>
      </c>
      <c r="DQ38" s="116">
        <f t="shared" ca="1" si="2720"/>
        <v>0</v>
      </c>
      <c r="DR38" s="117"/>
      <c r="DS38" s="113">
        <f t="shared" ref="DS38:DY38" ca="1" si="2721">SUMIFS(OFFSET((DS$16:DS$35),-1,),$E$16:$E$35,"実績",$F$16:$F$35,"今回請求")</f>
        <v>0</v>
      </c>
      <c r="DT38" s="113">
        <f t="shared" ca="1" si="2721"/>
        <v>0</v>
      </c>
      <c r="DU38" s="113">
        <f t="shared" ca="1" si="2721"/>
        <v>0</v>
      </c>
      <c r="DV38" s="113">
        <f t="shared" ca="1" si="2721"/>
        <v>0</v>
      </c>
      <c r="DW38" s="115">
        <f t="shared" ca="1" si="2721"/>
        <v>0</v>
      </c>
      <c r="DX38" s="115">
        <f t="shared" ca="1" si="2721"/>
        <v>0</v>
      </c>
      <c r="DY38" s="116">
        <f t="shared" ca="1" si="2721"/>
        <v>0</v>
      </c>
      <c r="DZ38" s="117"/>
      <c r="EA38" s="113">
        <f t="shared" ref="EA38:EG38" ca="1" si="2722">SUMIFS(OFFSET((EA$16:EA$35),-1,),$E$16:$E$35,"実績",$F$16:$F$35,"今回請求")</f>
        <v>0</v>
      </c>
      <c r="EB38" s="113">
        <f t="shared" ca="1" si="2722"/>
        <v>0</v>
      </c>
      <c r="EC38" s="113">
        <f t="shared" ca="1" si="2722"/>
        <v>0</v>
      </c>
      <c r="ED38" s="113">
        <f t="shared" ca="1" si="2722"/>
        <v>0</v>
      </c>
      <c r="EE38" s="115">
        <f t="shared" ca="1" si="2722"/>
        <v>0</v>
      </c>
      <c r="EF38" s="115">
        <f t="shared" ca="1" si="2722"/>
        <v>0</v>
      </c>
      <c r="EG38" s="116">
        <f t="shared" ca="1" si="2722"/>
        <v>0</v>
      </c>
      <c r="EH38" s="117"/>
      <c r="EI38" s="113">
        <f t="shared" ref="EI38:EO38" ca="1" si="2723">SUMIFS(OFFSET((EI$16:EI$35),-1,),$E$16:$E$35,"実績",$F$16:$F$35,"今回請求")</f>
        <v>160</v>
      </c>
      <c r="EJ38" s="113">
        <f t="shared" ca="1" si="2723"/>
        <v>1</v>
      </c>
      <c r="EK38" s="113">
        <f t="shared" ca="1" si="2723"/>
        <v>2000</v>
      </c>
      <c r="EL38" s="113">
        <f t="shared" ca="1" si="2723"/>
        <v>660000</v>
      </c>
      <c r="EM38" s="115">
        <f t="shared" ca="1" si="2723"/>
        <v>660000</v>
      </c>
      <c r="EN38" s="115">
        <f t="shared" ca="1" si="2723"/>
        <v>660000</v>
      </c>
      <c r="EO38" s="116">
        <f t="shared" ca="1" si="2723"/>
        <v>0</v>
      </c>
      <c r="EP38" s="117"/>
      <c r="EQ38" s="118">
        <f t="shared" ref="EQ38:EW38" ca="1" si="2724">SUMIFS(OFFSET((EQ$16:EQ$35),-1,),$E$16:$E$35,"実績",$F$16:$F$35,"今回請求")</f>
        <v>0</v>
      </c>
      <c r="ER38" s="115">
        <f t="shared" ca="1" si="2724"/>
        <v>0</v>
      </c>
      <c r="ES38" s="113">
        <f t="shared" ca="1" si="2724"/>
        <v>0</v>
      </c>
      <c r="ET38" s="115">
        <f t="shared" ca="1" si="2724"/>
        <v>0</v>
      </c>
      <c r="EU38" s="113">
        <f t="shared" ca="1" si="2724"/>
        <v>0</v>
      </c>
      <c r="EV38" s="115">
        <f t="shared" ca="1" si="2724"/>
        <v>0</v>
      </c>
      <c r="EW38" s="116">
        <f t="shared" ca="1" si="2724"/>
        <v>0</v>
      </c>
      <c r="EX38" s="117"/>
      <c r="EY38" s="118">
        <f t="shared" ref="EY38:FE38" ca="1" si="2725">SUMIFS(OFFSET((EY$16:EY$35),-1,),$E$16:$E$35,"実績",$F$16:$F$35,"今回請求")</f>
        <v>0</v>
      </c>
      <c r="EZ38" s="115">
        <f t="shared" ca="1" si="2725"/>
        <v>0</v>
      </c>
      <c r="FA38" s="113">
        <f t="shared" ca="1" si="2725"/>
        <v>0</v>
      </c>
      <c r="FB38" s="115">
        <f t="shared" ca="1" si="2725"/>
        <v>0</v>
      </c>
      <c r="FC38" s="113">
        <f t="shared" ca="1" si="2725"/>
        <v>0</v>
      </c>
      <c r="FD38" s="115">
        <f t="shared" ca="1" si="2725"/>
        <v>0</v>
      </c>
      <c r="FE38" s="116">
        <f t="shared" ca="1" si="2725"/>
        <v>0</v>
      </c>
      <c r="FF38" s="117"/>
      <c r="FG38" s="118">
        <f t="shared" ref="FG38:FM38" ca="1" si="2726">SUMIFS(OFFSET((FG$16:FG$35),-1,),$E$16:$E$35,"実績",$F$16:$F$35,"今回請求")</f>
        <v>0</v>
      </c>
      <c r="FH38" s="115">
        <f t="shared" ca="1" si="2726"/>
        <v>0</v>
      </c>
      <c r="FI38" s="113">
        <f t="shared" ca="1" si="2726"/>
        <v>0</v>
      </c>
      <c r="FJ38" s="115">
        <f t="shared" ca="1" si="2726"/>
        <v>0</v>
      </c>
      <c r="FK38" s="113">
        <f t="shared" ca="1" si="2726"/>
        <v>0</v>
      </c>
      <c r="FL38" s="115">
        <f t="shared" ca="1" si="2726"/>
        <v>0</v>
      </c>
      <c r="FM38" s="116">
        <f t="shared" ca="1" si="2726"/>
        <v>0</v>
      </c>
      <c r="FN38" s="117"/>
      <c r="FO38" s="118">
        <f t="shared" ref="FO38:FU38" ca="1" si="2727">SUMIFS(OFFSET((FO$16:FO$35),-1,),$E$16:$E$35,"実績",$F$16:$F$35,"今回請求")</f>
        <v>0</v>
      </c>
      <c r="FP38" s="115">
        <f t="shared" ca="1" si="2727"/>
        <v>0</v>
      </c>
      <c r="FQ38" s="113">
        <f t="shared" ca="1" si="2727"/>
        <v>0</v>
      </c>
      <c r="FR38" s="115">
        <f t="shared" ca="1" si="2727"/>
        <v>0</v>
      </c>
      <c r="FS38" s="113">
        <f t="shared" ca="1" si="2727"/>
        <v>0</v>
      </c>
      <c r="FT38" s="115">
        <f t="shared" ca="1" si="2727"/>
        <v>0</v>
      </c>
      <c r="FU38" s="116">
        <f t="shared" ca="1" si="2727"/>
        <v>0</v>
      </c>
      <c r="FV38" s="117"/>
      <c r="FW38" s="114">
        <f t="shared" ref="FW38:GB38" ca="1" si="2728">SUMIFS(OFFSET((FW$16:FW$35),-1,),$E$16:$E$35,"実績",$F$16:$F$35,"今回請求")</f>
        <v>0</v>
      </c>
      <c r="FX38" s="113">
        <f t="shared" ca="1" si="2728"/>
        <v>0</v>
      </c>
      <c r="FY38" s="113">
        <f t="shared" ca="1" si="2728"/>
        <v>0</v>
      </c>
      <c r="FZ38" s="115">
        <f t="shared" ca="1" si="2728"/>
        <v>0</v>
      </c>
      <c r="GA38" s="113">
        <f t="shared" ca="1" si="2728"/>
        <v>0</v>
      </c>
      <c r="GB38" s="119">
        <f t="shared" ca="1" si="2728"/>
        <v>0</v>
      </c>
      <c r="GC38" s="117"/>
      <c r="GD38" s="118">
        <f t="shared" ref="GD38:GK38" ca="1" si="2729">SUMIFS(OFFSET((GD$16:GD$35),-1,),$E$16:$E$35,"実績",$F$16:$F$35,"今回請求")</f>
        <v>0</v>
      </c>
      <c r="GE38" s="115">
        <f t="shared" ca="1" si="2729"/>
        <v>80</v>
      </c>
      <c r="GF38" s="113">
        <f t="shared" ca="1" si="2729"/>
        <v>1</v>
      </c>
      <c r="GG38" s="113">
        <f t="shared" ca="1" si="2729"/>
        <v>1000</v>
      </c>
      <c r="GH38" s="113">
        <f t="shared" ca="1" si="2729"/>
        <v>80000</v>
      </c>
      <c r="GI38" s="113">
        <f t="shared" ca="1" si="2729"/>
        <v>80000</v>
      </c>
      <c r="GJ38" s="115">
        <f t="shared" ca="1" si="2729"/>
        <v>80000</v>
      </c>
      <c r="GK38" s="116">
        <f t="shared" ca="1" si="2729"/>
        <v>0</v>
      </c>
      <c r="GL38" s="117"/>
      <c r="GM38" s="118">
        <f t="shared" ref="GM38:GS38" ca="1" si="2730">SUMIFS(OFFSET((GM$16:GM$35),-1,),$E$16:$E$35,"実績",$F$16:$F$35,"今回請求")</f>
        <v>0</v>
      </c>
      <c r="GN38" s="115">
        <f t="shared" ca="1" si="2730"/>
        <v>0</v>
      </c>
      <c r="GO38" s="113">
        <f t="shared" ca="1" si="2730"/>
        <v>0</v>
      </c>
      <c r="GP38" s="113">
        <f t="shared" ca="1" si="2730"/>
        <v>0</v>
      </c>
      <c r="GQ38" s="113">
        <f t="shared" ca="1" si="2730"/>
        <v>0</v>
      </c>
      <c r="GR38" s="115">
        <f t="shared" ca="1" si="2730"/>
        <v>0</v>
      </c>
      <c r="GS38" s="116">
        <f t="shared" ca="1" si="2730"/>
        <v>0</v>
      </c>
      <c r="GT38" s="117"/>
      <c r="GU38" s="118">
        <f t="shared" ref="GU38:HA38" ca="1" si="2731">SUMIFS(OFFSET((GU$16:GU$35),-1,),$E$16:$E$35,"実績",$F$16:$F$35,"今回請求")</f>
        <v>0</v>
      </c>
      <c r="GV38" s="115">
        <f t="shared" ca="1" si="2731"/>
        <v>80</v>
      </c>
      <c r="GW38" s="113">
        <f t="shared" ca="1" si="2731"/>
        <v>1000</v>
      </c>
      <c r="GX38" s="113">
        <f t="shared" ca="1" si="2731"/>
        <v>80000</v>
      </c>
      <c r="GY38" s="113">
        <f t="shared" ca="1" si="2731"/>
        <v>80000</v>
      </c>
      <c r="GZ38" s="115">
        <f t="shared" ca="1" si="2731"/>
        <v>80000</v>
      </c>
      <c r="HA38" s="116">
        <f t="shared" ca="1" si="2731"/>
        <v>0</v>
      </c>
      <c r="HB38" s="117"/>
      <c r="HC38" s="118">
        <f t="shared" ref="HC38:HI38" ca="1" si="2732">SUMIFS(OFFSET((HC$16:HC$35),-1,),$E$16:$E$35,"実績",$F$16:$F$35,"今回請求")</f>
        <v>0</v>
      </c>
      <c r="HD38" s="115">
        <f t="shared" ca="1" si="2732"/>
        <v>0</v>
      </c>
      <c r="HE38" s="113">
        <f t="shared" ca="1" si="2732"/>
        <v>0</v>
      </c>
      <c r="HF38" s="115">
        <f t="shared" ca="1" si="2732"/>
        <v>0</v>
      </c>
      <c r="HG38" s="113">
        <f t="shared" ca="1" si="2732"/>
        <v>0</v>
      </c>
      <c r="HH38" s="115">
        <f t="shared" ca="1" si="2732"/>
        <v>0</v>
      </c>
      <c r="HI38" s="116">
        <f t="shared" ca="1" si="2732"/>
        <v>0</v>
      </c>
      <c r="HJ38" s="117"/>
      <c r="HK38" s="118">
        <f t="shared" ref="HK38:HQ38" ca="1" si="2733">SUMIFS(OFFSET((HK$16:HK$35),-1,),$E$16:$E$35,"実績",$F$16:$F$35,"今回請求")</f>
        <v>0</v>
      </c>
      <c r="HL38" s="115">
        <f t="shared" ca="1" si="2733"/>
        <v>0</v>
      </c>
      <c r="HM38" s="113">
        <f t="shared" ca="1" si="2733"/>
        <v>0</v>
      </c>
      <c r="HN38" s="115">
        <f t="shared" ca="1" si="2733"/>
        <v>0</v>
      </c>
      <c r="HO38" s="113">
        <f t="shared" ca="1" si="2733"/>
        <v>0</v>
      </c>
      <c r="HP38" s="115">
        <f t="shared" ca="1" si="2733"/>
        <v>0</v>
      </c>
      <c r="HQ38" s="116">
        <f t="shared" ca="1" si="2733"/>
        <v>0</v>
      </c>
      <c r="HR38" s="117"/>
      <c r="HS38" s="118">
        <f t="shared" ref="HS38:HY38" ca="1" si="2734">SUMIFS(OFFSET((HS$16:HS$35),-1,),$E$16:$E$35,"実績",$F$16:$F$35,"今回請求")</f>
        <v>0</v>
      </c>
      <c r="HT38" s="423">
        <f t="shared" ca="1" si="2734"/>
        <v>0</v>
      </c>
      <c r="HU38" s="113">
        <f t="shared" ca="1" si="2734"/>
        <v>0</v>
      </c>
      <c r="HV38" s="115">
        <f t="shared" ca="1" si="2734"/>
        <v>0</v>
      </c>
      <c r="HW38" s="113">
        <f t="shared" ca="1" si="2734"/>
        <v>0</v>
      </c>
      <c r="HX38" s="115">
        <f t="shared" ca="1" si="2734"/>
        <v>0</v>
      </c>
      <c r="HY38" s="116">
        <f t="shared" ca="1" si="2734"/>
        <v>0</v>
      </c>
      <c r="HZ38" s="117"/>
      <c r="IA38" s="118">
        <f t="shared" ref="IA38:IG38" ca="1" si="2735">SUMIFS(OFFSET((IA$16:IA$35),-1,),$E$16:$E$35,"実績",$F$16:$F$35,"今回請求")</f>
        <v>0</v>
      </c>
      <c r="IB38" s="115">
        <f t="shared" ca="1" si="2735"/>
        <v>0</v>
      </c>
      <c r="IC38" s="113">
        <f t="shared" ca="1" si="2735"/>
        <v>0</v>
      </c>
      <c r="ID38" s="115">
        <f t="shared" ca="1" si="2735"/>
        <v>0</v>
      </c>
      <c r="IE38" s="113">
        <f t="shared" ca="1" si="2735"/>
        <v>0</v>
      </c>
      <c r="IF38" s="115">
        <f t="shared" ca="1" si="2735"/>
        <v>0</v>
      </c>
      <c r="IG38" s="116">
        <f t="shared" ca="1" si="2735"/>
        <v>0</v>
      </c>
      <c r="IH38" s="117"/>
      <c r="II38" s="114">
        <f t="shared" ref="II38:IN38" ca="1" si="2736">SUMIFS(OFFSET((II$16:II$35),-1,),$E$16:$E$35,"実績",$F$16:$F$35,"今回請求")</f>
        <v>0</v>
      </c>
      <c r="IJ38" s="115">
        <f t="shared" ca="1" si="2736"/>
        <v>0</v>
      </c>
      <c r="IK38" s="115">
        <f t="shared" ca="1" si="2736"/>
        <v>0</v>
      </c>
      <c r="IL38" s="115">
        <f t="shared" ca="1" si="2736"/>
        <v>0</v>
      </c>
      <c r="IM38" s="115">
        <f t="shared" ca="1" si="2736"/>
        <v>0</v>
      </c>
      <c r="IN38" s="116">
        <f t="shared" ca="1" si="2736"/>
        <v>0</v>
      </c>
      <c r="IO38" s="117"/>
      <c r="IP38" s="114">
        <f t="shared" ref="IP38:JH38" ca="1" si="2737">SUMIFS(OFFSET((IP$16:IP$35),-1,),$E$16:$E$35,"実績",$F$16:$F$35,"今回請求")</f>
        <v>350</v>
      </c>
      <c r="IQ38" s="116">
        <f t="shared" ca="1" si="2737"/>
        <v>84</v>
      </c>
      <c r="IR38" s="115">
        <f t="shared" ca="1" si="2737"/>
        <v>6160</v>
      </c>
      <c r="IS38" s="115">
        <f t="shared" ca="1" si="2737"/>
        <v>1416400</v>
      </c>
      <c r="IT38" s="113">
        <f t="shared" ca="1" si="2737"/>
        <v>1416400</v>
      </c>
      <c r="IU38" s="119">
        <f t="shared" ca="1" si="2737"/>
        <v>1416400</v>
      </c>
      <c r="IV38" s="114">
        <f t="shared" ca="1" si="2737"/>
        <v>0</v>
      </c>
      <c r="IW38" s="115">
        <f t="shared" ca="1" si="2737"/>
        <v>0</v>
      </c>
      <c r="IX38" s="115">
        <f t="shared" ca="1" si="2737"/>
        <v>0</v>
      </c>
      <c r="IY38" s="115">
        <f t="shared" ca="1" si="2737"/>
        <v>0</v>
      </c>
      <c r="IZ38" s="115">
        <f t="shared" ca="1" si="2737"/>
        <v>0</v>
      </c>
      <c r="JA38" s="115">
        <f t="shared" ca="1" si="2737"/>
        <v>0</v>
      </c>
      <c r="JB38" s="121">
        <f t="shared" ca="1" si="2737"/>
        <v>0</v>
      </c>
      <c r="JC38" s="118">
        <f t="shared" ca="1" si="2737"/>
        <v>6160</v>
      </c>
      <c r="JD38" s="115">
        <f t="shared" ca="1" si="2737"/>
        <v>1416400</v>
      </c>
      <c r="JE38" s="115">
        <f t="shared" ca="1" si="2737"/>
        <v>1416400</v>
      </c>
      <c r="JF38" s="120">
        <f t="shared" ca="1" si="2737"/>
        <v>1416400</v>
      </c>
      <c r="JG38" s="851">
        <f t="shared" ca="1" si="2737"/>
        <v>0</v>
      </c>
      <c r="JH38" s="852">
        <f t="shared" ca="1" si="2737"/>
        <v>0</v>
      </c>
      <c r="JI38" s="853"/>
      <c r="JJ38" s="851">
        <f ca="1">SUMIFS(OFFSET((JJ$16:JJ$35),-1,),$E$16:$E$35,"実績",$F$16:$F$35,"今回請求")</f>
        <v>0</v>
      </c>
      <c r="JK38" s="852">
        <f ca="1">SUMIFS(OFFSET((JK$16:JK$35),-1,),$E$16:$E$35,"実績",$F$16:$F$35,"今回請求")</f>
        <v>0</v>
      </c>
      <c r="JL38" s="853"/>
      <c r="JM38" s="851">
        <f ca="1">SUMIFS(OFFSET((JM$16:JM$35),-1,),$E$16:$E$35,"実績",$F$16:$F$35,"今回請求")</f>
        <v>0</v>
      </c>
      <c r="JN38" s="852">
        <f ca="1">SUMIFS(OFFSET((JN$16:JN$35),-1,),$E$16:$E$35,"実績",$F$16:$F$35,"今回請求")</f>
        <v>0</v>
      </c>
      <c r="JO38" s="853"/>
      <c r="JP38" s="851">
        <f ca="1">SUMIFS(OFFSET((JP$16:JP$35),-1,),$E$16:$E$35,"実績",$F$16:$F$35,"今回請求")</f>
        <v>0</v>
      </c>
      <c r="JQ38" s="852">
        <f ca="1">SUMIFS(OFFSET((JQ$16:JQ$35),-1,),$E$16:$E$35,"実績",$F$16:$F$35,"今回請求")</f>
        <v>0</v>
      </c>
      <c r="JR38" s="853"/>
      <c r="JS38" s="854">
        <f ca="1">SUMIFS(OFFSET((JS$16:JS$35),-1,),$E$16:$E$35,"実績",$F$16:$F$35,"今回請求")</f>
        <v>0</v>
      </c>
      <c r="JT38" s="855">
        <f ca="1">SUMIFS(OFFSET((JT$16:JT$35),-1,),$E$16:$E$35,"実績",$F$16:$F$35,"今回請求")</f>
        <v>0</v>
      </c>
      <c r="JU38" s="853"/>
      <c r="JV38" s="851">
        <f ca="1">SUMIFS(OFFSET((JV$16:JV$35),-1,),$E$16:$E$35,"実績",$F$16:$F$35,"今回請求")</f>
        <v>0</v>
      </c>
      <c r="JW38" s="852">
        <f ca="1">SUMIFS(OFFSET((JW$16:JW$35),-1,),$E$16:$E$35,"実績",$F$16:$F$35,"今回請求")</f>
        <v>0</v>
      </c>
      <c r="JX38" s="853"/>
      <c r="JY38" s="851">
        <f ca="1">SUMIFS(OFFSET((JY$16:JY$35),-1,),$E$16:$E$35,"実績",$F$16:$F$35,"今回請求")</f>
        <v>0</v>
      </c>
      <c r="JZ38" s="852">
        <f ca="1">SUMIFS(OFFSET((JZ$16:JZ$35),-1,),$E$16:$E$35,"実績",$F$16:$F$35,"今回請求")</f>
        <v>0</v>
      </c>
      <c r="KA38" s="853"/>
      <c r="KB38" s="851">
        <f ca="1">SUMIFS(OFFSET((KB$16:KB$35),-1,),$E$16:$E$35,"実績",$F$16:$F$35,"今回請求")</f>
        <v>0</v>
      </c>
      <c r="KC38" s="852">
        <f ca="1">SUMIFS(OFFSET((KC$16:KC$35),-1,),$E$16:$E$35,"実績",$F$16:$F$35,"今回請求")</f>
        <v>0</v>
      </c>
      <c r="KD38" s="853"/>
      <c r="KE38" s="851">
        <f ca="1">SUMIFS(OFFSET((KE$16:KE$35),-1,),$E$16:$E$35,"実績",$F$16:$F$35,"今回請求")</f>
        <v>0</v>
      </c>
      <c r="KF38" s="852">
        <f ca="1">SUMIFS(OFFSET((KF$16:KF$35),-1,),$E$16:$E$35,"実績",$F$16:$F$35,"今回請求")</f>
        <v>0</v>
      </c>
      <c r="KG38" s="853"/>
      <c r="KH38" s="851">
        <f ca="1">SUMIFS(OFFSET((KH$16:KH$35),-1,),$E$16:$E$35,"実績",$F$16:$F$35,"今回請求")</f>
        <v>0</v>
      </c>
      <c r="KI38" s="855">
        <f ca="1">SUMIFS(OFFSET((KI$16:KI$35),-1,),$E$16:$E$35,"実績",$F$16:$F$35,"今回請求")</f>
        <v>0</v>
      </c>
      <c r="KJ38" s="853"/>
      <c r="KK38" s="856">
        <f ca="1">SUMIFS(OFFSET((KK$16:KK$35),-1,),$E$16:$E$35,"実績",$F$16:$F$35,"今回請求")</f>
        <v>0</v>
      </c>
      <c r="KL38" s="857">
        <f ca="1">SUMIFS(OFFSET((KL$16:KL$35),-1,),$E$16:$E$35,"実績",$F$16:$F$35,"今回請求")</f>
        <v>0</v>
      </c>
      <c r="KM38" s="853"/>
      <c r="KN38" s="851">
        <f ca="1">SUMIFS(OFFSET((KN$16:KN$35),-1,),$E$16:$E$35,"実績",$F$16:$F$35,"今回請求")</f>
        <v>0</v>
      </c>
      <c r="KO38" s="855">
        <f ca="1">SUMIFS(OFFSET((KO$16:KO$35),-1,),$E$16:$E$35,"実績",$F$16:$F$35,"今回請求")</f>
        <v>0</v>
      </c>
      <c r="KP38" s="853"/>
      <c r="KQ38" s="856">
        <f ca="1">SUMIFS(OFFSET((KQ$16:KQ$35),-1,),$E$16:$E$35,"実績",$F$16:$F$35,"今回請求")</f>
        <v>0</v>
      </c>
      <c r="KR38" s="857">
        <f ca="1">SUMIFS(OFFSET((KR$16:KR$35),-1,),$E$16:$E$35,"実績",$F$16:$F$35,"今回請求")</f>
        <v>0</v>
      </c>
      <c r="KS38" s="853"/>
      <c r="KT38" s="851">
        <f ca="1">SUMIFS(OFFSET((KT$16:KT$35),-1,),$E$16:$E$35,"実績",$F$16:$F$35,"今回請求")</f>
        <v>0</v>
      </c>
      <c r="KU38" s="855">
        <f ca="1">SUMIFS(OFFSET((KU$16:KU$35),-1,),$E$16:$E$35,"実績",$F$16:$F$35,"今回請求")</f>
        <v>0</v>
      </c>
      <c r="KV38" s="853"/>
      <c r="KW38" s="851">
        <f ca="1">SUMIFS(OFFSET((KW$16:KW$35),-1,),$E$16:$E$35,"実績",$F$16:$F$35,"今回請求")</f>
        <v>0</v>
      </c>
      <c r="KX38" s="855">
        <f ca="1">SUMIFS(OFFSET((KX$16:KX$35),-1,),$E$16:$E$35,"実績",$F$16:$F$35,"今回請求")</f>
        <v>0</v>
      </c>
      <c r="KY38" s="853"/>
      <c r="KZ38" s="856">
        <f ca="1">SUMIFS(OFFSET((KZ$16:KZ$35),-1,),$E$16:$E$35,"実績",$F$16:$F$35,"今回請求")</f>
        <v>0</v>
      </c>
      <c r="LA38" s="857">
        <f ca="1">SUMIFS(OFFSET((LA$16:LA$35),-1,),$E$16:$E$35,"実績",$F$16:$F$35,"今回請求")</f>
        <v>0</v>
      </c>
      <c r="LB38" s="853"/>
      <c r="LC38" s="851">
        <f ca="1">SUMIFS(OFFSET((LC$16:LC$35),-1,),$E$16:$E$35,"実績",$F$16:$F$35,"今回請求")</f>
        <v>0</v>
      </c>
      <c r="LD38" s="855">
        <f ca="1">SUMIFS(OFFSET((LD$16:LD$35),-1,),$E$16:$E$35,"実績",$F$16:$F$35,"今回請求")</f>
        <v>0</v>
      </c>
      <c r="LE38" s="853"/>
      <c r="LF38" s="856">
        <f ca="1">SUMIFS(OFFSET((LF$16:LF$35),-1,),$E$16:$E$35,"実績",$F$16:$F$35,"今回請求")</f>
        <v>0</v>
      </c>
      <c r="LG38" s="857">
        <f ca="1">SUMIFS(OFFSET((LG$16:LG$35),-1,),$E$16:$E$35,"実績",$F$16:$F$35,"今回請求")</f>
        <v>0</v>
      </c>
      <c r="LH38" s="853"/>
      <c r="LI38" s="851">
        <f ca="1">SUMIFS(OFFSET((LI$16:LI$35),-1,),$E$16:$E$35,"実績",$F$16:$F$35,"今回請求")</f>
        <v>0</v>
      </c>
      <c r="LJ38" s="855">
        <f ca="1">SUMIFS(OFFSET((LJ$16:LJ$35),-1,),$E$16:$E$35,"実績",$F$16:$F$35,"今回請求")</f>
        <v>0</v>
      </c>
      <c r="LK38" s="853"/>
      <c r="LL38" s="856">
        <f ca="1">SUMIFS(OFFSET((LL$16:LL$35),-1,),$E$16:$E$35,"実績",$F$16:$F$35,"今回請求")</f>
        <v>0</v>
      </c>
      <c r="LM38" s="855">
        <f ca="1">SUMIFS(OFFSET((LM$16:LM$35),-1,),$E$16:$E$35,"実績",$F$16:$F$35,"今回請求")</f>
        <v>0</v>
      </c>
      <c r="LN38" s="858">
        <f ca="1">SUMIFS(OFFSET((LN$16:LN$35),-1,),$E$16:$E$35,"実績",$F$16:$F$35,"今回請求")</f>
        <v>0</v>
      </c>
      <c r="LO38" s="859">
        <f ca="1">SUMIFS(OFFSET((LO$16:LO$35),-1,),$E$16:$E$35,"実績",$F$16:$F$35,"今回請求")</f>
        <v>0</v>
      </c>
      <c r="LP38" s="151"/>
      <c r="LQ38" s="107"/>
      <c r="LR38" s="107"/>
      <c r="ME38" s="420"/>
      <c r="MF38" s="420"/>
      <c r="MG38" s="420"/>
      <c r="MH38" s="420"/>
      <c r="MI38" s="420"/>
      <c r="MJ38" s="421"/>
      <c r="MK38" s="421"/>
      <c r="ML38" s="421"/>
      <c r="MM38" s="421"/>
    </row>
    <row r="39" spans="1:353" ht="18.75" customHeight="1">
      <c r="D39" s="247"/>
      <c r="E39" s="226"/>
      <c r="F39" s="227" t="s">
        <v>251</v>
      </c>
      <c r="G39" s="228"/>
      <c r="H39" s="229"/>
      <c r="I39" s="229"/>
      <c r="J39" s="229"/>
      <c r="K39" s="229"/>
      <c r="L39" s="230"/>
      <c r="M39" s="230"/>
      <c r="N39" s="230"/>
      <c r="O39" s="230"/>
      <c r="P39" s="230"/>
      <c r="Q39" s="424"/>
      <c r="R39" s="230"/>
      <c r="S39" s="444"/>
      <c r="T39" s="444"/>
      <c r="U39" s="231"/>
      <c r="V39" s="232" t="s">
        <v>252</v>
      </c>
      <c r="W39" s="233">
        <f t="shared" ref="W39:AD39" ca="1" si="2738">SUMIFS(OFFSET((W$16:W$35),-1,),$E$16:$E$35,"実績",$F$16:$F$35,"済")</f>
        <v>0</v>
      </c>
      <c r="X39" s="234">
        <f t="shared" ca="1" si="2738"/>
        <v>0</v>
      </c>
      <c r="Y39" s="233">
        <f t="shared" ca="1" si="2738"/>
        <v>0</v>
      </c>
      <c r="Z39" s="233">
        <f t="shared" ca="1" si="2738"/>
        <v>0</v>
      </c>
      <c r="AA39" s="233">
        <f t="shared" ca="1" si="2738"/>
        <v>0</v>
      </c>
      <c r="AB39" s="235">
        <f t="shared" ca="1" si="2738"/>
        <v>0</v>
      </c>
      <c r="AC39" s="235">
        <f t="shared" ca="1" si="2738"/>
        <v>0</v>
      </c>
      <c r="AD39" s="236">
        <f t="shared" ca="1" si="2738"/>
        <v>0</v>
      </c>
      <c r="AE39" s="237"/>
      <c r="AF39" s="233">
        <f t="shared" ref="AF39:AL39" ca="1" si="2739">SUMIFS(OFFSET((AF$16:AF$35),-1,),$E$16:$E$35,"実績",$F$16:$F$35,"済")</f>
        <v>0</v>
      </c>
      <c r="AG39" s="233">
        <f t="shared" ca="1" si="2739"/>
        <v>0</v>
      </c>
      <c r="AH39" s="233">
        <f t="shared" ca="1" si="2739"/>
        <v>0</v>
      </c>
      <c r="AI39" s="233">
        <f t="shared" ca="1" si="2739"/>
        <v>0</v>
      </c>
      <c r="AJ39" s="235">
        <f t="shared" ca="1" si="2739"/>
        <v>0</v>
      </c>
      <c r="AK39" s="235">
        <f t="shared" ca="1" si="2739"/>
        <v>0</v>
      </c>
      <c r="AL39" s="236">
        <f t="shared" ca="1" si="2739"/>
        <v>0</v>
      </c>
      <c r="AM39" s="237"/>
      <c r="AN39" s="233">
        <f t="shared" ref="AN39:AT39" ca="1" si="2740">SUMIFS(OFFSET((AN$16:AN$35),-1,),$E$16:$E$35,"実績",$F$16:$F$35,"済")</f>
        <v>0</v>
      </c>
      <c r="AO39" s="233">
        <f t="shared" ca="1" si="2740"/>
        <v>0</v>
      </c>
      <c r="AP39" s="233">
        <f t="shared" ca="1" si="2740"/>
        <v>0</v>
      </c>
      <c r="AQ39" s="233">
        <f t="shared" ca="1" si="2740"/>
        <v>0</v>
      </c>
      <c r="AR39" s="235">
        <f t="shared" ca="1" si="2740"/>
        <v>0</v>
      </c>
      <c r="AS39" s="235">
        <f t="shared" ca="1" si="2740"/>
        <v>0</v>
      </c>
      <c r="AT39" s="236">
        <f t="shared" ca="1" si="2740"/>
        <v>0</v>
      </c>
      <c r="AU39" s="237"/>
      <c r="AV39" s="233">
        <f t="shared" ref="AV39:BC39" ca="1" si="2741">SUMIFS(OFFSET((AV$16:AV$35),-1,),$E$16:$E$35,"実績",$F$16:$F$35,"済")</f>
        <v>0</v>
      </c>
      <c r="AW39" s="234">
        <f t="shared" ca="1" si="2741"/>
        <v>0</v>
      </c>
      <c r="AX39" s="233">
        <f t="shared" ca="1" si="2741"/>
        <v>0</v>
      </c>
      <c r="AY39" s="233">
        <f t="shared" ca="1" si="2741"/>
        <v>0</v>
      </c>
      <c r="AZ39" s="233">
        <f t="shared" ca="1" si="2741"/>
        <v>0</v>
      </c>
      <c r="BA39" s="235">
        <f t="shared" ca="1" si="2741"/>
        <v>0</v>
      </c>
      <c r="BB39" s="235">
        <f t="shared" ca="1" si="2741"/>
        <v>0</v>
      </c>
      <c r="BC39" s="236">
        <f t="shared" ca="1" si="2741"/>
        <v>0</v>
      </c>
      <c r="BD39" s="237"/>
      <c r="BE39" s="233">
        <f t="shared" ref="BE39:BK39" ca="1" si="2742">SUMIFS(OFFSET((BE$16:BE$35),-1,),$E$16:$E$35,"実績",$F$16:$F$35,"済")</f>
        <v>0</v>
      </c>
      <c r="BF39" s="233">
        <f t="shared" ca="1" si="2742"/>
        <v>0</v>
      </c>
      <c r="BG39" s="233">
        <f t="shared" ca="1" si="2742"/>
        <v>0</v>
      </c>
      <c r="BH39" s="233">
        <f t="shared" ca="1" si="2742"/>
        <v>0</v>
      </c>
      <c r="BI39" s="235">
        <f t="shared" ca="1" si="2742"/>
        <v>0</v>
      </c>
      <c r="BJ39" s="235">
        <f t="shared" ca="1" si="2742"/>
        <v>0</v>
      </c>
      <c r="BK39" s="236">
        <f t="shared" ca="1" si="2742"/>
        <v>0</v>
      </c>
      <c r="BL39" s="237"/>
      <c r="BM39" s="233">
        <f t="shared" ref="BM39:BS39" ca="1" si="2743">SUMIFS(OFFSET((BM$16:BM$35),-1,),$E$16:$E$35,"実績",$F$16:$F$35,"済")</f>
        <v>0</v>
      </c>
      <c r="BN39" s="233">
        <f t="shared" ca="1" si="2743"/>
        <v>0</v>
      </c>
      <c r="BO39" s="233">
        <f t="shared" ca="1" si="2743"/>
        <v>0</v>
      </c>
      <c r="BP39" s="233">
        <f t="shared" ca="1" si="2743"/>
        <v>0</v>
      </c>
      <c r="BQ39" s="235">
        <f t="shared" ca="1" si="2743"/>
        <v>0</v>
      </c>
      <c r="BR39" s="235">
        <f t="shared" ca="1" si="2743"/>
        <v>0</v>
      </c>
      <c r="BS39" s="236">
        <f t="shared" ca="1" si="2743"/>
        <v>0</v>
      </c>
      <c r="BT39" s="237"/>
      <c r="BU39" s="233">
        <f t="shared" ref="BU39:CA39" ca="1" si="2744">SUMIFS(OFFSET((BU$16:BU$35),-1,),$E$16:$E$35,"実績",$F$16:$F$35,"済")</f>
        <v>0</v>
      </c>
      <c r="BV39" s="233">
        <f t="shared" ca="1" si="2744"/>
        <v>0</v>
      </c>
      <c r="BW39" s="233">
        <f t="shared" ca="1" si="2744"/>
        <v>0</v>
      </c>
      <c r="BX39" s="233">
        <f t="shared" ca="1" si="2744"/>
        <v>0</v>
      </c>
      <c r="BY39" s="235">
        <f t="shared" ca="1" si="2744"/>
        <v>0</v>
      </c>
      <c r="BZ39" s="235">
        <f t="shared" ca="1" si="2744"/>
        <v>0</v>
      </c>
      <c r="CA39" s="236">
        <f t="shared" ca="1" si="2744"/>
        <v>0</v>
      </c>
      <c r="CB39" s="237"/>
      <c r="CC39" s="233">
        <f t="shared" ref="CC39:CI39" ca="1" si="2745">SUMIFS(OFFSET((CC$16:CC$35),-1,),$E$16:$E$35,"実績",$F$16:$F$35,"済")</f>
        <v>0</v>
      </c>
      <c r="CD39" s="233">
        <f t="shared" ca="1" si="2745"/>
        <v>0</v>
      </c>
      <c r="CE39" s="233">
        <f t="shared" ca="1" si="2745"/>
        <v>0</v>
      </c>
      <c r="CF39" s="233">
        <f t="shared" ca="1" si="2745"/>
        <v>0</v>
      </c>
      <c r="CG39" s="235">
        <f t="shared" ca="1" si="2745"/>
        <v>0</v>
      </c>
      <c r="CH39" s="235">
        <f t="shared" ca="1" si="2745"/>
        <v>0</v>
      </c>
      <c r="CI39" s="236">
        <f t="shared" ca="1" si="2745"/>
        <v>0</v>
      </c>
      <c r="CJ39" s="237"/>
      <c r="CK39" s="239">
        <f t="shared" ref="CK39:CR39" ca="1" si="2746">SUMIFS(OFFSET((CK$16:CK$35),-1,),$E$16:$E$35,"実績",$F$16:$F$35,"済")</f>
        <v>0</v>
      </c>
      <c r="CL39" s="235">
        <f t="shared" ca="1" si="2746"/>
        <v>0</v>
      </c>
      <c r="CM39" s="233">
        <f ca="1">SUMIFS(OFFSET((CM$16:CM$35),-1,),$E$16:$E$35,"実績",$F$16:$F$35,"済")</f>
        <v>0</v>
      </c>
      <c r="CN39" s="233">
        <f t="shared" ca="1" si="2746"/>
        <v>0</v>
      </c>
      <c r="CO39" s="233">
        <f t="shared" ca="1" si="2746"/>
        <v>0</v>
      </c>
      <c r="CP39" s="235">
        <f t="shared" ca="1" si="2746"/>
        <v>0</v>
      </c>
      <c r="CQ39" s="235">
        <f t="shared" ca="1" si="2746"/>
        <v>0</v>
      </c>
      <c r="CR39" s="236">
        <f t="shared" ca="1" si="2746"/>
        <v>0</v>
      </c>
      <c r="CS39" s="237"/>
      <c r="CT39" s="233">
        <f t="shared" ref="CT39:CZ39" ca="1" si="2747">SUMIFS(OFFSET((CT$16:CT$35),-1,),$E$16:$E$35,"実績",$F$16:$F$35,"済")</f>
        <v>0</v>
      </c>
      <c r="CU39" s="233">
        <f t="shared" ca="1" si="2747"/>
        <v>0</v>
      </c>
      <c r="CV39" s="233">
        <f t="shared" ca="1" si="2747"/>
        <v>0</v>
      </c>
      <c r="CW39" s="233">
        <f t="shared" ca="1" si="2747"/>
        <v>0</v>
      </c>
      <c r="CX39" s="235">
        <f t="shared" ca="1" si="2747"/>
        <v>0</v>
      </c>
      <c r="CY39" s="235">
        <f t="shared" ca="1" si="2747"/>
        <v>0</v>
      </c>
      <c r="CZ39" s="236">
        <f t="shared" ca="1" si="2747"/>
        <v>0</v>
      </c>
      <c r="DA39" s="237"/>
      <c r="DB39" s="233">
        <f t="shared" ref="DB39:DH39" ca="1" si="2748">SUMIFS(OFFSET((DB$16:DB$35),-1,),$E$16:$E$35,"実績",$F$16:$F$35,"済")</f>
        <v>0</v>
      </c>
      <c r="DC39" s="233">
        <f t="shared" ca="1" si="2748"/>
        <v>0</v>
      </c>
      <c r="DD39" s="233">
        <f t="shared" ca="1" si="2748"/>
        <v>0</v>
      </c>
      <c r="DE39" s="233">
        <f t="shared" ca="1" si="2748"/>
        <v>0</v>
      </c>
      <c r="DF39" s="235">
        <f t="shared" ca="1" si="2748"/>
        <v>0</v>
      </c>
      <c r="DG39" s="235">
        <f t="shared" ca="1" si="2748"/>
        <v>0</v>
      </c>
      <c r="DH39" s="236">
        <f t="shared" ca="1" si="2748"/>
        <v>0</v>
      </c>
      <c r="DI39" s="237"/>
      <c r="DJ39" s="239">
        <f t="shared" ref="DJ39:DQ39" ca="1" si="2749">SUMIFS(OFFSET((DJ$16:DJ$35),-1,),$E$16:$E$35,"実績",$F$16:$F$35,"済")</f>
        <v>0</v>
      </c>
      <c r="DK39" s="235">
        <f t="shared" ca="1" si="2749"/>
        <v>0</v>
      </c>
      <c r="DL39" s="233">
        <f t="shared" ca="1" si="2749"/>
        <v>0</v>
      </c>
      <c r="DM39" s="233">
        <f t="shared" ca="1" si="2749"/>
        <v>0</v>
      </c>
      <c r="DN39" s="233">
        <f t="shared" ca="1" si="2749"/>
        <v>0</v>
      </c>
      <c r="DO39" s="235">
        <f t="shared" ca="1" si="2749"/>
        <v>0</v>
      </c>
      <c r="DP39" s="235">
        <f t="shared" ca="1" si="2749"/>
        <v>0</v>
      </c>
      <c r="DQ39" s="236">
        <f t="shared" ca="1" si="2749"/>
        <v>0</v>
      </c>
      <c r="DR39" s="237"/>
      <c r="DS39" s="233">
        <f t="shared" ref="DS39:DY39" ca="1" si="2750">SUMIFS(OFFSET((DS$16:DS$35),-1,),$E$16:$E$35,"実績",$F$16:$F$35,"済")</f>
        <v>0</v>
      </c>
      <c r="DT39" s="233">
        <f t="shared" ca="1" si="2750"/>
        <v>0</v>
      </c>
      <c r="DU39" s="233">
        <f t="shared" ca="1" si="2750"/>
        <v>0</v>
      </c>
      <c r="DV39" s="233">
        <f t="shared" ca="1" si="2750"/>
        <v>0</v>
      </c>
      <c r="DW39" s="235">
        <f t="shared" ca="1" si="2750"/>
        <v>0</v>
      </c>
      <c r="DX39" s="235">
        <f t="shared" ca="1" si="2750"/>
        <v>0</v>
      </c>
      <c r="DY39" s="236">
        <f t="shared" ca="1" si="2750"/>
        <v>0</v>
      </c>
      <c r="DZ39" s="237"/>
      <c r="EA39" s="233">
        <f t="shared" ref="EA39:EG39" ca="1" si="2751">SUMIFS(OFFSET((EA$16:EA$35),-1,),$E$16:$E$35,"実績",$F$16:$F$35,"済")</f>
        <v>0</v>
      </c>
      <c r="EB39" s="233">
        <f t="shared" ca="1" si="2751"/>
        <v>0</v>
      </c>
      <c r="EC39" s="233">
        <f t="shared" ca="1" si="2751"/>
        <v>0</v>
      </c>
      <c r="ED39" s="233">
        <f t="shared" ca="1" si="2751"/>
        <v>0</v>
      </c>
      <c r="EE39" s="235">
        <f t="shared" ca="1" si="2751"/>
        <v>0</v>
      </c>
      <c r="EF39" s="235">
        <f t="shared" ca="1" si="2751"/>
        <v>0</v>
      </c>
      <c r="EG39" s="236">
        <f t="shared" ca="1" si="2751"/>
        <v>0</v>
      </c>
      <c r="EH39" s="237"/>
      <c r="EI39" s="233">
        <f t="shared" ref="EI39:EO39" ca="1" si="2752">SUMIFS(OFFSET((EI$16:EI$35),-1,),$E$16:$E$35,"実績",$F$16:$F$35,"済")</f>
        <v>0</v>
      </c>
      <c r="EJ39" s="233">
        <f t="shared" ca="1" si="2752"/>
        <v>0</v>
      </c>
      <c r="EK39" s="233">
        <f t="shared" ca="1" si="2752"/>
        <v>0</v>
      </c>
      <c r="EL39" s="233">
        <f t="shared" ca="1" si="2752"/>
        <v>0</v>
      </c>
      <c r="EM39" s="235">
        <f t="shared" ca="1" si="2752"/>
        <v>0</v>
      </c>
      <c r="EN39" s="235">
        <f t="shared" ca="1" si="2752"/>
        <v>0</v>
      </c>
      <c r="EO39" s="236">
        <f t="shared" ca="1" si="2752"/>
        <v>0</v>
      </c>
      <c r="EP39" s="237"/>
      <c r="EQ39" s="238">
        <f t="shared" ref="EQ39:EW39" ca="1" si="2753">SUMIFS(OFFSET((EQ$16:EQ$35),-1,),$E$16:$E$35,"実績",$F$16:$F$35,"済")</f>
        <v>0</v>
      </c>
      <c r="ER39" s="235">
        <f t="shared" ca="1" si="2753"/>
        <v>0</v>
      </c>
      <c r="ES39" s="233">
        <f t="shared" ca="1" si="2753"/>
        <v>0</v>
      </c>
      <c r="ET39" s="235">
        <f t="shared" ca="1" si="2753"/>
        <v>0</v>
      </c>
      <c r="EU39" s="233">
        <f t="shared" ca="1" si="2753"/>
        <v>0</v>
      </c>
      <c r="EV39" s="235">
        <f t="shared" ca="1" si="2753"/>
        <v>0</v>
      </c>
      <c r="EW39" s="236">
        <f t="shared" ca="1" si="2753"/>
        <v>0</v>
      </c>
      <c r="EX39" s="237"/>
      <c r="EY39" s="238">
        <f t="shared" ref="EY39:FE39" ca="1" si="2754">SUMIFS(OFFSET((EY$16:EY$35),-1,),$E$16:$E$35,"実績",$F$16:$F$35,"済")</f>
        <v>0</v>
      </c>
      <c r="EZ39" s="235">
        <f t="shared" ca="1" si="2754"/>
        <v>0</v>
      </c>
      <c r="FA39" s="233">
        <f t="shared" ca="1" si="2754"/>
        <v>0</v>
      </c>
      <c r="FB39" s="235">
        <f t="shared" ca="1" si="2754"/>
        <v>0</v>
      </c>
      <c r="FC39" s="233">
        <f t="shared" ca="1" si="2754"/>
        <v>0</v>
      </c>
      <c r="FD39" s="235">
        <f t="shared" ca="1" si="2754"/>
        <v>0</v>
      </c>
      <c r="FE39" s="236">
        <f t="shared" ca="1" si="2754"/>
        <v>0</v>
      </c>
      <c r="FF39" s="237"/>
      <c r="FG39" s="238">
        <f t="shared" ref="FG39:FM39" ca="1" si="2755">SUMIFS(OFFSET((FG$16:FG$35),-1,),$E$16:$E$35,"実績",$F$16:$F$35,"済")</f>
        <v>0</v>
      </c>
      <c r="FH39" s="235">
        <f t="shared" ca="1" si="2755"/>
        <v>0</v>
      </c>
      <c r="FI39" s="233">
        <f t="shared" ca="1" si="2755"/>
        <v>0</v>
      </c>
      <c r="FJ39" s="235">
        <f t="shared" ca="1" si="2755"/>
        <v>0</v>
      </c>
      <c r="FK39" s="233">
        <f t="shared" ca="1" si="2755"/>
        <v>0</v>
      </c>
      <c r="FL39" s="235">
        <f t="shared" ca="1" si="2755"/>
        <v>0</v>
      </c>
      <c r="FM39" s="236">
        <f t="shared" ca="1" si="2755"/>
        <v>0</v>
      </c>
      <c r="FN39" s="237"/>
      <c r="FO39" s="238">
        <f t="shared" ref="FO39:FU39" ca="1" si="2756">SUMIFS(OFFSET((FO$16:FO$35),-1,),$E$16:$E$35,"実績",$F$16:$F$35,"済")</f>
        <v>0</v>
      </c>
      <c r="FP39" s="235">
        <f t="shared" ca="1" si="2756"/>
        <v>0</v>
      </c>
      <c r="FQ39" s="233">
        <f t="shared" ca="1" si="2756"/>
        <v>0</v>
      </c>
      <c r="FR39" s="235">
        <f t="shared" ca="1" si="2756"/>
        <v>0</v>
      </c>
      <c r="FS39" s="233">
        <f t="shared" ca="1" si="2756"/>
        <v>0</v>
      </c>
      <c r="FT39" s="235">
        <f t="shared" ca="1" si="2756"/>
        <v>0</v>
      </c>
      <c r="FU39" s="236">
        <f t="shared" ca="1" si="2756"/>
        <v>0</v>
      </c>
      <c r="FV39" s="237"/>
      <c r="FW39" s="234">
        <f t="shared" ref="FW39:GB39" ca="1" si="2757">SUMIFS(OFFSET((FW$16:FW$35),-1,),$E$16:$E$35,"実績",$F$16:$F$35,"済")</f>
        <v>0</v>
      </c>
      <c r="FX39" s="233">
        <f t="shared" ca="1" si="2757"/>
        <v>0</v>
      </c>
      <c r="FY39" s="233">
        <f t="shared" ca="1" si="2757"/>
        <v>0</v>
      </c>
      <c r="FZ39" s="235">
        <f t="shared" ca="1" si="2757"/>
        <v>0</v>
      </c>
      <c r="GA39" s="233">
        <f t="shared" ca="1" si="2757"/>
        <v>0</v>
      </c>
      <c r="GB39" s="239">
        <f t="shared" ca="1" si="2757"/>
        <v>0</v>
      </c>
      <c r="GC39" s="237"/>
      <c r="GD39" s="238">
        <f t="shared" ref="GD39:GK39" ca="1" si="2758">SUMIFS(OFFSET((GD$16:GD$35),-1,),$E$16:$E$35,"実績",$F$16:$F$35,"済")</f>
        <v>0</v>
      </c>
      <c r="GE39" s="235">
        <f t="shared" ca="1" si="2758"/>
        <v>0</v>
      </c>
      <c r="GF39" s="233">
        <f t="shared" ca="1" si="2758"/>
        <v>0</v>
      </c>
      <c r="GG39" s="233">
        <f t="shared" ca="1" si="2758"/>
        <v>0</v>
      </c>
      <c r="GH39" s="233">
        <f t="shared" ca="1" si="2758"/>
        <v>0</v>
      </c>
      <c r="GI39" s="233">
        <f t="shared" ca="1" si="2758"/>
        <v>0</v>
      </c>
      <c r="GJ39" s="235">
        <f t="shared" ca="1" si="2758"/>
        <v>0</v>
      </c>
      <c r="GK39" s="236">
        <f t="shared" ca="1" si="2758"/>
        <v>0</v>
      </c>
      <c r="GL39" s="237"/>
      <c r="GM39" s="238">
        <f t="shared" ref="GM39:GS39" ca="1" si="2759">SUMIFS(OFFSET((GM$16:GM$35),-1,),$E$16:$E$35,"実績",$F$16:$F$35,"済")</f>
        <v>0</v>
      </c>
      <c r="GN39" s="235">
        <f t="shared" ca="1" si="2759"/>
        <v>0</v>
      </c>
      <c r="GO39" s="233">
        <f t="shared" ca="1" si="2759"/>
        <v>0</v>
      </c>
      <c r="GP39" s="233">
        <f t="shared" ca="1" si="2759"/>
        <v>0</v>
      </c>
      <c r="GQ39" s="233">
        <f t="shared" ca="1" si="2759"/>
        <v>0</v>
      </c>
      <c r="GR39" s="235">
        <f t="shared" ca="1" si="2759"/>
        <v>0</v>
      </c>
      <c r="GS39" s="236">
        <f t="shared" ca="1" si="2759"/>
        <v>0</v>
      </c>
      <c r="GT39" s="237"/>
      <c r="GU39" s="238">
        <f t="shared" ref="GU39:HA39" ca="1" si="2760">SUMIFS(OFFSET((GU$16:GU$35),-1,),$E$16:$E$35,"実績",$F$16:$F$35,"済")</f>
        <v>0</v>
      </c>
      <c r="GV39" s="235">
        <f t="shared" ca="1" si="2760"/>
        <v>0</v>
      </c>
      <c r="GW39" s="233">
        <f t="shared" ca="1" si="2760"/>
        <v>0</v>
      </c>
      <c r="GX39" s="233">
        <f t="shared" ca="1" si="2760"/>
        <v>0</v>
      </c>
      <c r="GY39" s="233">
        <f t="shared" ca="1" si="2760"/>
        <v>0</v>
      </c>
      <c r="GZ39" s="235">
        <f t="shared" ca="1" si="2760"/>
        <v>0</v>
      </c>
      <c r="HA39" s="236">
        <f t="shared" ca="1" si="2760"/>
        <v>0</v>
      </c>
      <c r="HB39" s="237"/>
      <c r="HC39" s="238">
        <f t="shared" ref="HC39:HI39" ca="1" si="2761">SUMIFS(OFFSET((HC$16:HC$35),-1,),$E$16:$E$35,"実績",$F$16:$F$35,"済")</f>
        <v>0</v>
      </c>
      <c r="HD39" s="235">
        <f t="shared" ca="1" si="2761"/>
        <v>0</v>
      </c>
      <c r="HE39" s="233">
        <f t="shared" ca="1" si="2761"/>
        <v>0</v>
      </c>
      <c r="HF39" s="235">
        <f t="shared" ca="1" si="2761"/>
        <v>0</v>
      </c>
      <c r="HG39" s="233">
        <f t="shared" ca="1" si="2761"/>
        <v>0</v>
      </c>
      <c r="HH39" s="235">
        <f t="shared" ca="1" si="2761"/>
        <v>0</v>
      </c>
      <c r="HI39" s="236">
        <f t="shared" ca="1" si="2761"/>
        <v>0</v>
      </c>
      <c r="HJ39" s="237"/>
      <c r="HK39" s="238">
        <f t="shared" ref="HK39:HQ39" ca="1" si="2762">SUMIFS(OFFSET((HK$16:HK$35),-1,),$E$16:$E$35,"実績",$F$16:$F$35,"済")</f>
        <v>0</v>
      </c>
      <c r="HL39" s="235">
        <f t="shared" ca="1" si="2762"/>
        <v>0</v>
      </c>
      <c r="HM39" s="233">
        <f t="shared" ca="1" si="2762"/>
        <v>0</v>
      </c>
      <c r="HN39" s="235">
        <f t="shared" ca="1" si="2762"/>
        <v>0</v>
      </c>
      <c r="HO39" s="233">
        <f t="shared" ca="1" si="2762"/>
        <v>0</v>
      </c>
      <c r="HP39" s="235">
        <f t="shared" ca="1" si="2762"/>
        <v>0</v>
      </c>
      <c r="HQ39" s="236">
        <f t="shared" ca="1" si="2762"/>
        <v>0</v>
      </c>
      <c r="HR39" s="237"/>
      <c r="HS39" s="238">
        <f t="shared" ref="HS39:HY39" ca="1" si="2763">SUMIFS(OFFSET((HS$16:HS$35),-1,),$E$16:$E$35,"実績",$F$16:$F$35,"済")</f>
        <v>0</v>
      </c>
      <c r="HT39" s="425">
        <f t="shared" ca="1" si="2763"/>
        <v>0</v>
      </c>
      <c r="HU39" s="233">
        <f t="shared" ca="1" si="2763"/>
        <v>0</v>
      </c>
      <c r="HV39" s="235">
        <f t="shared" ca="1" si="2763"/>
        <v>0</v>
      </c>
      <c r="HW39" s="233">
        <f t="shared" ca="1" si="2763"/>
        <v>0</v>
      </c>
      <c r="HX39" s="235">
        <f t="shared" ca="1" si="2763"/>
        <v>0</v>
      </c>
      <c r="HY39" s="236">
        <f t="shared" ca="1" si="2763"/>
        <v>0</v>
      </c>
      <c r="HZ39" s="237"/>
      <c r="IA39" s="238">
        <f t="shared" ref="IA39:IG39" ca="1" si="2764">SUMIFS(OFFSET((IA$16:IA$35),-1,),$E$16:$E$35,"実績",$F$16:$F$35,"済")</f>
        <v>0</v>
      </c>
      <c r="IB39" s="235">
        <f t="shared" ca="1" si="2764"/>
        <v>0</v>
      </c>
      <c r="IC39" s="233">
        <f t="shared" ca="1" si="2764"/>
        <v>0</v>
      </c>
      <c r="ID39" s="235">
        <f t="shared" ca="1" si="2764"/>
        <v>0</v>
      </c>
      <c r="IE39" s="233">
        <f t="shared" ca="1" si="2764"/>
        <v>0</v>
      </c>
      <c r="IF39" s="235">
        <f t="shared" ca="1" si="2764"/>
        <v>0</v>
      </c>
      <c r="IG39" s="236">
        <f t="shared" ca="1" si="2764"/>
        <v>0</v>
      </c>
      <c r="IH39" s="237"/>
      <c r="II39" s="234">
        <f t="shared" ref="II39:IN39" ca="1" si="2765">SUMIFS(OFFSET((II$16:II$35),-1,),$E$16:$E$35,"実績",$F$16:$F$35,"済")</f>
        <v>0</v>
      </c>
      <c r="IJ39" s="235">
        <f t="shared" ca="1" si="2765"/>
        <v>0</v>
      </c>
      <c r="IK39" s="235">
        <f t="shared" ca="1" si="2765"/>
        <v>0</v>
      </c>
      <c r="IL39" s="235">
        <f t="shared" ca="1" si="2765"/>
        <v>0</v>
      </c>
      <c r="IM39" s="235">
        <f t="shared" ca="1" si="2765"/>
        <v>0</v>
      </c>
      <c r="IN39" s="236">
        <f t="shared" ca="1" si="2765"/>
        <v>0</v>
      </c>
      <c r="IO39" s="237"/>
      <c r="IP39" s="234">
        <f t="shared" ref="IP39:JH39" ca="1" si="2766">SUMIFS(OFFSET((IP$16:IP$35),-1,),$E$16:$E$35,"実績",$F$16:$F$35,"済")</f>
        <v>0</v>
      </c>
      <c r="IQ39" s="236">
        <f t="shared" ca="1" si="2766"/>
        <v>0</v>
      </c>
      <c r="IR39" s="235">
        <f t="shared" ca="1" si="2766"/>
        <v>0</v>
      </c>
      <c r="IS39" s="235">
        <f t="shared" ca="1" si="2766"/>
        <v>0</v>
      </c>
      <c r="IT39" s="233">
        <f t="shared" ca="1" si="2766"/>
        <v>0</v>
      </c>
      <c r="IU39" s="239">
        <f t="shared" ca="1" si="2766"/>
        <v>0</v>
      </c>
      <c r="IV39" s="234">
        <f t="shared" ca="1" si="2766"/>
        <v>0</v>
      </c>
      <c r="IW39" s="235">
        <f t="shared" ca="1" si="2766"/>
        <v>0</v>
      </c>
      <c r="IX39" s="235">
        <f t="shared" ca="1" si="2766"/>
        <v>0</v>
      </c>
      <c r="IY39" s="235">
        <f t="shared" ca="1" si="2766"/>
        <v>0</v>
      </c>
      <c r="IZ39" s="235">
        <f t="shared" ca="1" si="2766"/>
        <v>0</v>
      </c>
      <c r="JA39" s="235">
        <f t="shared" ca="1" si="2766"/>
        <v>0</v>
      </c>
      <c r="JB39" s="241">
        <f t="shared" ca="1" si="2766"/>
        <v>0</v>
      </c>
      <c r="JC39" s="238">
        <f t="shared" ca="1" si="2766"/>
        <v>0</v>
      </c>
      <c r="JD39" s="235">
        <f t="shared" ca="1" si="2766"/>
        <v>0</v>
      </c>
      <c r="JE39" s="235">
        <f t="shared" ca="1" si="2766"/>
        <v>0</v>
      </c>
      <c r="JF39" s="240">
        <f t="shared" ca="1" si="2766"/>
        <v>0</v>
      </c>
      <c r="JG39" s="860">
        <f t="shared" ca="1" si="2766"/>
        <v>0</v>
      </c>
      <c r="JH39" s="861">
        <f t="shared" ca="1" si="2766"/>
        <v>0</v>
      </c>
      <c r="JI39" s="862"/>
      <c r="JJ39" s="860">
        <f ca="1">SUMIFS(OFFSET((JJ$16:JJ$35),-1,),$E$16:$E$35,"実績",$F$16:$F$35,"済")</f>
        <v>0</v>
      </c>
      <c r="JK39" s="861">
        <f ca="1">SUMIFS(OFFSET((JK$16:JK$35),-1,),$E$16:$E$35,"実績",$F$16:$F$35,"済")</f>
        <v>0</v>
      </c>
      <c r="JL39" s="862"/>
      <c r="JM39" s="860">
        <f ca="1">SUMIFS(OFFSET((JM$16:JM$35),-1,),$E$16:$E$35,"実績",$F$16:$F$35,"済")</f>
        <v>0</v>
      </c>
      <c r="JN39" s="861">
        <f ca="1">SUMIFS(OFFSET((JN$16:JN$35),-1,),$E$16:$E$35,"実績",$F$16:$F$35,"済")</f>
        <v>0</v>
      </c>
      <c r="JO39" s="862"/>
      <c r="JP39" s="860">
        <f ca="1">SUMIFS(OFFSET((JP$16:JP$35),-1,),$E$16:$E$35,"実績",$F$16:$F$35,"済")</f>
        <v>0</v>
      </c>
      <c r="JQ39" s="861">
        <f ca="1">SUMIFS(OFFSET((JQ$16:JQ$35),-1,),$E$16:$E$35,"実績",$F$16:$F$35,"済")</f>
        <v>0</v>
      </c>
      <c r="JR39" s="862"/>
      <c r="JS39" s="863">
        <f ca="1">SUMIFS(OFFSET((JS$16:JS$35),-1,),$E$16:$E$35,"実績",$F$16:$F$35,"済")</f>
        <v>0</v>
      </c>
      <c r="JT39" s="864">
        <f ca="1">SUMIFS(OFFSET((JT$16:JT$35),-1,),$E$16:$E$35,"実績",$F$16:$F$35,"済")</f>
        <v>0</v>
      </c>
      <c r="JU39" s="862"/>
      <c r="JV39" s="860">
        <f ca="1">SUMIFS(OFFSET((JV$16:JV$35),-1,),$E$16:$E$35,"実績",$F$16:$F$35,"済")</f>
        <v>0</v>
      </c>
      <c r="JW39" s="861">
        <f ca="1">SUMIFS(OFFSET((JW$16:JW$35),-1,),$E$16:$E$35,"実績",$F$16:$F$35,"済")</f>
        <v>0</v>
      </c>
      <c r="JX39" s="862"/>
      <c r="JY39" s="860">
        <f ca="1">SUMIFS(OFFSET((JY$16:JY$35),-1,),$E$16:$E$35,"実績",$F$16:$F$35,"済")</f>
        <v>0</v>
      </c>
      <c r="JZ39" s="861">
        <f ca="1">SUMIFS(OFFSET((JZ$16:JZ$35),-1,),$E$16:$E$35,"実績",$F$16:$F$35,"済")</f>
        <v>0</v>
      </c>
      <c r="KA39" s="862"/>
      <c r="KB39" s="860">
        <f ca="1">SUMIFS(OFFSET((KB$16:KB$35),-1,),$E$16:$E$35,"実績",$F$16:$F$35,"済")</f>
        <v>0</v>
      </c>
      <c r="KC39" s="861">
        <f ca="1">SUMIFS(OFFSET((KC$16:KC$35),-1,),$E$16:$E$35,"実績",$F$16:$F$35,"済")</f>
        <v>0</v>
      </c>
      <c r="KD39" s="862"/>
      <c r="KE39" s="860">
        <f ca="1">SUMIFS(OFFSET((KE$16:KE$35),-1,),$E$16:$E$35,"実績",$F$16:$F$35,"済")</f>
        <v>0</v>
      </c>
      <c r="KF39" s="861">
        <f ca="1">SUMIFS(OFFSET((KF$16:KF$35),-1,),$E$16:$E$35,"実績",$F$16:$F$35,"済")</f>
        <v>0</v>
      </c>
      <c r="KG39" s="862"/>
      <c r="KH39" s="860">
        <f ca="1">SUMIFS(OFFSET((KH$16:KH$35),-1,),$E$16:$E$35,"実績",$F$16:$F$35,"済")</f>
        <v>0</v>
      </c>
      <c r="KI39" s="864">
        <f ca="1">SUMIFS(OFFSET((KI$16:KI$35),-1,),$E$16:$E$35,"実績",$F$16:$F$35,"済")</f>
        <v>0</v>
      </c>
      <c r="KJ39" s="862"/>
      <c r="KK39" s="865">
        <f ca="1">SUMIFS(OFFSET((KK$16:KK$35),-1,),$E$16:$E$35,"実績",$F$16:$F$35,"済")</f>
        <v>0</v>
      </c>
      <c r="KL39" s="866">
        <f ca="1">SUMIFS(OFFSET((KL$16:KL$35),-1,),$E$16:$E$35,"実績",$F$16:$F$35,"済")</f>
        <v>0</v>
      </c>
      <c r="KM39" s="862"/>
      <c r="KN39" s="860">
        <f ca="1">SUMIFS(OFFSET((KN$16:KN$35),-1,),$E$16:$E$35,"実績",$F$16:$F$35,"済")</f>
        <v>0</v>
      </c>
      <c r="KO39" s="864">
        <f ca="1">SUMIFS(OFFSET((KO$16:KO$35),-1,),$E$16:$E$35,"実績",$F$16:$F$35,"済")</f>
        <v>0</v>
      </c>
      <c r="KP39" s="862"/>
      <c r="KQ39" s="865">
        <f ca="1">SUMIFS(OFFSET((KQ$16:KQ$35),-1,),$E$16:$E$35,"実績",$F$16:$F$35,"済")</f>
        <v>0</v>
      </c>
      <c r="KR39" s="866">
        <f ca="1">SUMIFS(OFFSET((KR$16:KR$35),-1,),$E$16:$E$35,"実績",$F$16:$F$35,"済")</f>
        <v>0</v>
      </c>
      <c r="KS39" s="862"/>
      <c r="KT39" s="860">
        <f ca="1">SUMIFS(OFFSET((KT$16:KT$35),-1,),$E$16:$E$35,"実績",$F$16:$F$35,"済")</f>
        <v>0</v>
      </c>
      <c r="KU39" s="864">
        <f ca="1">SUMIFS(OFFSET((KU$16:KU$35),-1,),$E$16:$E$35,"実績",$F$16:$F$35,"済")</f>
        <v>0</v>
      </c>
      <c r="KV39" s="862"/>
      <c r="KW39" s="860">
        <f ca="1">SUMIFS(OFFSET((KW$16:KW$35),-1,),$E$16:$E$35,"実績",$F$16:$F$35,"済")</f>
        <v>0</v>
      </c>
      <c r="KX39" s="864">
        <f ca="1">SUMIFS(OFFSET((KX$16:KX$35),-1,),$E$16:$E$35,"実績",$F$16:$F$35,"済")</f>
        <v>0</v>
      </c>
      <c r="KY39" s="862"/>
      <c r="KZ39" s="865">
        <f ca="1">SUMIFS(OFFSET((KZ$16:KZ$35),-1,),$E$16:$E$35,"実績",$F$16:$F$35,"済")</f>
        <v>0</v>
      </c>
      <c r="LA39" s="866">
        <f ca="1">SUMIFS(OFFSET((LA$16:LA$35),-1,),$E$16:$E$35,"実績",$F$16:$F$35,"済")</f>
        <v>0</v>
      </c>
      <c r="LB39" s="862"/>
      <c r="LC39" s="860">
        <f ca="1">SUMIFS(OFFSET((LC$16:LC$35),-1,),$E$16:$E$35,"実績",$F$16:$F$35,"済")</f>
        <v>0</v>
      </c>
      <c r="LD39" s="864">
        <f ca="1">SUMIFS(OFFSET((LD$16:LD$35),-1,),$E$16:$E$35,"実績",$F$16:$F$35,"済")</f>
        <v>0</v>
      </c>
      <c r="LE39" s="862"/>
      <c r="LF39" s="865">
        <f ca="1">SUMIFS(OFFSET((LF$16:LF$35),-1,),$E$16:$E$35,"実績",$F$16:$F$35,"済")</f>
        <v>0</v>
      </c>
      <c r="LG39" s="866">
        <f ca="1">SUMIFS(OFFSET((LG$16:LG$35),-1,),$E$16:$E$35,"実績",$F$16:$F$35,"済")</f>
        <v>0</v>
      </c>
      <c r="LH39" s="862"/>
      <c r="LI39" s="860">
        <f ca="1">SUMIFS(OFFSET((LI$16:LI$35),-1,),$E$16:$E$35,"実績",$F$16:$F$35,"済")</f>
        <v>0</v>
      </c>
      <c r="LJ39" s="864">
        <f ca="1">SUMIFS(OFFSET((LJ$16:LJ$35),-1,),$E$16:$E$35,"実績",$F$16:$F$35,"済")</f>
        <v>0</v>
      </c>
      <c r="LK39" s="862"/>
      <c r="LL39" s="865">
        <f ca="1">SUMIFS(OFFSET((LL$16:LL$35),-1,),$E$16:$E$35,"実績",$F$16:$F$35,"済")</f>
        <v>0</v>
      </c>
      <c r="LM39" s="864">
        <f ca="1">SUMIFS(OFFSET((LM$16:LM$35),-1,),$E$16:$E$35,"実績",$F$16:$F$35,"済")</f>
        <v>0</v>
      </c>
      <c r="LN39" s="867">
        <f ca="1">SUMIFS(OFFSET((LN$16:LN$35),-1,),$E$16:$E$35,"実績",$F$16:$F$35,"済")</f>
        <v>0</v>
      </c>
      <c r="LO39" s="868">
        <f ca="1">SUMIFS(OFFSET((LO$16:LO$35),-1,),$E$16:$E$35,"実績",$F$16:$F$35,"済")</f>
        <v>0</v>
      </c>
      <c r="LP39" s="151"/>
      <c r="LQ39" s="107"/>
      <c r="LR39" s="107"/>
      <c r="ME39" s="420"/>
      <c r="MF39" s="420"/>
      <c r="MG39" s="420"/>
      <c r="MH39" s="420"/>
      <c r="MI39" s="420"/>
      <c r="MJ39" s="421"/>
      <c r="MK39" s="421"/>
      <c r="ML39" s="421"/>
      <c r="MM39" s="421"/>
    </row>
    <row r="40" spans="1:353" ht="18.75" customHeight="1" thickBot="1">
      <c r="D40" s="247"/>
      <c r="E40" s="127"/>
      <c r="F40" s="242" t="s">
        <v>253</v>
      </c>
      <c r="G40" s="128"/>
      <c r="H40" s="129"/>
      <c r="I40" s="129"/>
      <c r="J40" s="129"/>
      <c r="K40" s="129"/>
      <c r="L40" s="130"/>
      <c r="M40" s="130"/>
      <c r="N40" s="130"/>
      <c r="O40" s="130"/>
      <c r="P40" s="130"/>
      <c r="Q40" s="426"/>
      <c r="R40" s="130"/>
      <c r="S40" s="445"/>
      <c r="T40" s="445"/>
      <c r="U40" s="131"/>
      <c r="V40" s="96" t="s">
        <v>254</v>
      </c>
      <c r="W40" s="97">
        <f t="shared" ref="W40:AD40" ca="1" si="2767">SUMIFS(OFFSET((W$16:W$35),-1,),$E$16:$E$35,"実績",$F$16:$F$35,"事業中止")</f>
        <v>0</v>
      </c>
      <c r="X40" s="132">
        <f t="shared" ca="1" si="2767"/>
        <v>0</v>
      </c>
      <c r="Y40" s="97">
        <f t="shared" ca="1" si="2767"/>
        <v>0</v>
      </c>
      <c r="Z40" s="97">
        <f t="shared" ca="1" si="2767"/>
        <v>0</v>
      </c>
      <c r="AA40" s="97">
        <f t="shared" ca="1" si="2767"/>
        <v>0</v>
      </c>
      <c r="AB40" s="99">
        <f t="shared" ca="1" si="2767"/>
        <v>0</v>
      </c>
      <c r="AC40" s="99">
        <f t="shared" ca="1" si="2767"/>
        <v>0</v>
      </c>
      <c r="AD40" s="133">
        <f t="shared" ca="1" si="2767"/>
        <v>0</v>
      </c>
      <c r="AE40" s="134"/>
      <c r="AF40" s="97">
        <f t="shared" ref="AF40:AL40" ca="1" si="2768">SUMIFS(OFFSET((AF$16:AF$35),-1,),$E$16:$E$35,"実績",$F$16:$F$35,"事業中止")</f>
        <v>0</v>
      </c>
      <c r="AG40" s="97">
        <f t="shared" ca="1" si="2768"/>
        <v>0</v>
      </c>
      <c r="AH40" s="97">
        <f t="shared" ca="1" si="2768"/>
        <v>0</v>
      </c>
      <c r="AI40" s="97">
        <f t="shared" ca="1" si="2768"/>
        <v>0</v>
      </c>
      <c r="AJ40" s="99">
        <f t="shared" ca="1" si="2768"/>
        <v>0</v>
      </c>
      <c r="AK40" s="99">
        <f t="shared" ca="1" si="2768"/>
        <v>0</v>
      </c>
      <c r="AL40" s="133">
        <f t="shared" ca="1" si="2768"/>
        <v>0</v>
      </c>
      <c r="AM40" s="134"/>
      <c r="AN40" s="97">
        <f t="shared" ref="AN40:AT40" ca="1" si="2769">SUMIFS(OFFSET((AN$16:AN$35),-1,),$E$16:$E$35,"実績",$F$16:$F$35,"事業中止")</f>
        <v>0</v>
      </c>
      <c r="AO40" s="97">
        <f t="shared" ca="1" si="2769"/>
        <v>0</v>
      </c>
      <c r="AP40" s="97">
        <f t="shared" ca="1" si="2769"/>
        <v>0</v>
      </c>
      <c r="AQ40" s="97">
        <f t="shared" ca="1" si="2769"/>
        <v>0</v>
      </c>
      <c r="AR40" s="99">
        <f t="shared" ca="1" si="2769"/>
        <v>0</v>
      </c>
      <c r="AS40" s="99">
        <f t="shared" ca="1" si="2769"/>
        <v>0</v>
      </c>
      <c r="AT40" s="133">
        <f t="shared" ca="1" si="2769"/>
        <v>0</v>
      </c>
      <c r="AU40" s="134"/>
      <c r="AV40" s="97">
        <f t="shared" ref="AV40:BC40" ca="1" si="2770">SUMIFS(OFFSET((AV$16:AV$35),-1,),$E$16:$E$35,"実績",$F$16:$F$35,"事業中止")</f>
        <v>0</v>
      </c>
      <c r="AW40" s="132">
        <f t="shared" ca="1" si="2770"/>
        <v>0</v>
      </c>
      <c r="AX40" s="97">
        <f t="shared" ca="1" si="2770"/>
        <v>0</v>
      </c>
      <c r="AY40" s="97">
        <f t="shared" ca="1" si="2770"/>
        <v>0</v>
      </c>
      <c r="AZ40" s="97">
        <f t="shared" ca="1" si="2770"/>
        <v>0</v>
      </c>
      <c r="BA40" s="99">
        <f t="shared" ca="1" si="2770"/>
        <v>0</v>
      </c>
      <c r="BB40" s="99">
        <f t="shared" ca="1" si="2770"/>
        <v>0</v>
      </c>
      <c r="BC40" s="133">
        <f t="shared" ca="1" si="2770"/>
        <v>0</v>
      </c>
      <c r="BD40" s="134"/>
      <c r="BE40" s="97">
        <f t="shared" ref="BE40:BK40" ca="1" si="2771">SUMIFS(OFFSET((BE$16:BE$35),-1,),$E$16:$E$35,"実績",$F$16:$F$35,"事業中止")</f>
        <v>0</v>
      </c>
      <c r="BF40" s="97">
        <f t="shared" ca="1" si="2771"/>
        <v>0</v>
      </c>
      <c r="BG40" s="97">
        <f t="shared" ca="1" si="2771"/>
        <v>0</v>
      </c>
      <c r="BH40" s="97">
        <f t="shared" ca="1" si="2771"/>
        <v>0</v>
      </c>
      <c r="BI40" s="99">
        <f t="shared" ca="1" si="2771"/>
        <v>0</v>
      </c>
      <c r="BJ40" s="99">
        <f t="shared" ca="1" si="2771"/>
        <v>0</v>
      </c>
      <c r="BK40" s="133">
        <f t="shared" ca="1" si="2771"/>
        <v>0</v>
      </c>
      <c r="BL40" s="134"/>
      <c r="BM40" s="97">
        <f t="shared" ref="BM40:BS40" ca="1" si="2772">SUMIFS(OFFSET((BM$16:BM$35),-1,),$E$16:$E$35,"実績",$F$16:$F$35,"事業中止")</f>
        <v>0</v>
      </c>
      <c r="BN40" s="97">
        <f t="shared" ca="1" si="2772"/>
        <v>0</v>
      </c>
      <c r="BO40" s="97">
        <f t="shared" ca="1" si="2772"/>
        <v>0</v>
      </c>
      <c r="BP40" s="97">
        <f t="shared" ca="1" si="2772"/>
        <v>0</v>
      </c>
      <c r="BQ40" s="99">
        <f t="shared" ca="1" si="2772"/>
        <v>0</v>
      </c>
      <c r="BR40" s="99">
        <f t="shared" ca="1" si="2772"/>
        <v>0</v>
      </c>
      <c r="BS40" s="133">
        <f t="shared" ca="1" si="2772"/>
        <v>0</v>
      </c>
      <c r="BT40" s="134"/>
      <c r="BU40" s="97">
        <f t="shared" ref="BU40:CA40" ca="1" si="2773">SUMIFS(OFFSET((BU$16:BU$35),-1,),$E$16:$E$35,"実績",$F$16:$F$35,"事業中止")</f>
        <v>0</v>
      </c>
      <c r="BV40" s="97">
        <f t="shared" ca="1" si="2773"/>
        <v>0</v>
      </c>
      <c r="BW40" s="97">
        <f t="shared" ca="1" si="2773"/>
        <v>0</v>
      </c>
      <c r="BX40" s="97">
        <f t="shared" ca="1" si="2773"/>
        <v>0</v>
      </c>
      <c r="BY40" s="99">
        <f t="shared" ca="1" si="2773"/>
        <v>0</v>
      </c>
      <c r="BZ40" s="99">
        <f t="shared" ca="1" si="2773"/>
        <v>0</v>
      </c>
      <c r="CA40" s="133">
        <f t="shared" ca="1" si="2773"/>
        <v>0</v>
      </c>
      <c r="CB40" s="134"/>
      <c r="CC40" s="97">
        <f t="shared" ref="CC40:CI40" ca="1" si="2774">SUMIFS(OFFSET((CC$16:CC$35),-1,),$E$16:$E$35,"実績",$F$16:$F$35,"事業中止")</f>
        <v>0</v>
      </c>
      <c r="CD40" s="97">
        <f t="shared" ca="1" si="2774"/>
        <v>0</v>
      </c>
      <c r="CE40" s="97">
        <f t="shared" ca="1" si="2774"/>
        <v>0</v>
      </c>
      <c r="CF40" s="97">
        <f t="shared" ca="1" si="2774"/>
        <v>0</v>
      </c>
      <c r="CG40" s="99">
        <f t="shared" ca="1" si="2774"/>
        <v>0</v>
      </c>
      <c r="CH40" s="99">
        <f t="shared" ca="1" si="2774"/>
        <v>0</v>
      </c>
      <c r="CI40" s="133">
        <f t="shared" ca="1" si="2774"/>
        <v>0</v>
      </c>
      <c r="CJ40" s="134"/>
      <c r="CK40" s="98">
        <f t="shared" ref="CK40:CR40" ca="1" si="2775">SUMIFS(OFFSET((CK$16:CK$35),-1,),$E$16:$E$35,"実績",$F$16:$F$35,"事業中止")</f>
        <v>0</v>
      </c>
      <c r="CL40" s="99">
        <f t="shared" ca="1" si="2775"/>
        <v>0</v>
      </c>
      <c r="CM40" s="97">
        <f ca="1">SUMIFS(OFFSET((CM$16:CM$35),-1,),$E$16:$E$35,"実績",$F$16:$F$35,"事業中止")</f>
        <v>0</v>
      </c>
      <c r="CN40" s="97">
        <f t="shared" ca="1" si="2775"/>
        <v>0</v>
      </c>
      <c r="CO40" s="97">
        <f t="shared" ca="1" si="2775"/>
        <v>0</v>
      </c>
      <c r="CP40" s="99">
        <f t="shared" ca="1" si="2775"/>
        <v>0</v>
      </c>
      <c r="CQ40" s="99">
        <f t="shared" ca="1" si="2775"/>
        <v>0</v>
      </c>
      <c r="CR40" s="133">
        <f t="shared" ca="1" si="2775"/>
        <v>0</v>
      </c>
      <c r="CS40" s="134"/>
      <c r="CT40" s="97">
        <f t="shared" ref="CT40:CZ40" ca="1" si="2776">SUMIFS(OFFSET((CT$16:CT$35),-1,),$E$16:$E$35,"実績",$F$16:$F$35,"事業中止")</f>
        <v>0</v>
      </c>
      <c r="CU40" s="97">
        <f t="shared" ca="1" si="2776"/>
        <v>0</v>
      </c>
      <c r="CV40" s="97">
        <f t="shared" ca="1" si="2776"/>
        <v>0</v>
      </c>
      <c r="CW40" s="97">
        <f t="shared" ca="1" si="2776"/>
        <v>0</v>
      </c>
      <c r="CX40" s="99">
        <f t="shared" ca="1" si="2776"/>
        <v>0</v>
      </c>
      <c r="CY40" s="99">
        <f t="shared" ca="1" si="2776"/>
        <v>0</v>
      </c>
      <c r="CZ40" s="133">
        <f t="shared" ca="1" si="2776"/>
        <v>0</v>
      </c>
      <c r="DA40" s="134"/>
      <c r="DB40" s="97">
        <f t="shared" ref="DB40:DH40" ca="1" si="2777">SUMIFS(OFFSET((DB$16:DB$35),-1,),$E$16:$E$35,"実績",$F$16:$F$35,"事業中止")</f>
        <v>0</v>
      </c>
      <c r="DC40" s="97">
        <f t="shared" ca="1" si="2777"/>
        <v>0</v>
      </c>
      <c r="DD40" s="97">
        <f t="shared" ca="1" si="2777"/>
        <v>0</v>
      </c>
      <c r="DE40" s="97">
        <f t="shared" ca="1" si="2777"/>
        <v>0</v>
      </c>
      <c r="DF40" s="99">
        <f t="shared" ca="1" si="2777"/>
        <v>0</v>
      </c>
      <c r="DG40" s="99">
        <f t="shared" ca="1" si="2777"/>
        <v>0</v>
      </c>
      <c r="DH40" s="133">
        <f t="shared" ca="1" si="2777"/>
        <v>0</v>
      </c>
      <c r="DI40" s="134"/>
      <c r="DJ40" s="98">
        <f t="shared" ref="DJ40:DQ40" ca="1" si="2778">SUMIFS(OFFSET((DJ$16:DJ$35),-1,),$E$16:$E$35,"実績",$F$16:$F$35,"事業中止")</f>
        <v>0</v>
      </c>
      <c r="DK40" s="99">
        <f t="shared" ca="1" si="2778"/>
        <v>0</v>
      </c>
      <c r="DL40" s="97">
        <f t="shared" ca="1" si="2778"/>
        <v>0</v>
      </c>
      <c r="DM40" s="97">
        <f t="shared" ca="1" si="2778"/>
        <v>0</v>
      </c>
      <c r="DN40" s="97">
        <f t="shared" ca="1" si="2778"/>
        <v>0</v>
      </c>
      <c r="DO40" s="99">
        <f t="shared" ca="1" si="2778"/>
        <v>0</v>
      </c>
      <c r="DP40" s="99">
        <f t="shared" ca="1" si="2778"/>
        <v>0</v>
      </c>
      <c r="DQ40" s="133">
        <f t="shared" ca="1" si="2778"/>
        <v>0</v>
      </c>
      <c r="DR40" s="134"/>
      <c r="DS40" s="97">
        <f t="shared" ref="DS40:DY40" ca="1" si="2779">SUMIFS(OFFSET((DS$16:DS$35),-1,),$E$16:$E$35,"実績",$F$16:$F$35,"事業中止")</f>
        <v>0</v>
      </c>
      <c r="DT40" s="97">
        <f t="shared" ca="1" si="2779"/>
        <v>0</v>
      </c>
      <c r="DU40" s="97">
        <f t="shared" ca="1" si="2779"/>
        <v>0</v>
      </c>
      <c r="DV40" s="97">
        <f t="shared" ca="1" si="2779"/>
        <v>0</v>
      </c>
      <c r="DW40" s="99">
        <f t="shared" ca="1" si="2779"/>
        <v>0</v>
      </c>
      <c r="DX40" s="99">
        <f t="shared" ca="1" si="2779"/>
        <v>0</v>
      </c>
      <c r="DY40" s="133">
        <f t="shared" ca="1" si="2779"/>
        <v>0</v>
      </c>
      <c r="DZ40" s="134"/>
      <c r="EA40" s="97">
        <f t="shared" ref="EA40:EG40" ca="1" si="2780">SUMIFS(OFFSET((EA$16:EA$35),-1,),$E$16:$E$35,"実績",$F$16:$F$35,"事業中止")</f>
        <v>0</v>
      </c>
      <c r="EB40" s="97">
        <f t="shared" ca="1" si="2780"/>
        <v>0</v>
      </c>
      <c r="EC40" s="97">
        <f t="shared" ca="1" si="2780"/>
        <v>0</v>
      </c>
      <c r="ED40" s="97">
        <f t="shared" ca="1" si="2780"/>
        <v>0</v>
      </c>
      <c r="EE40" s="99">
        <f t="shared" ca="1" si="2780"/>
        <v>0</v>
      </c>
      <c r="EF40" s="99">
        <f t="shared" ca="1" si="2780"/>
        <v>0</v>
      </c>
      <c r="EG40" s="133">
        <f t="shared" ca="1" si="2780"/>
        <v>0</v>
      </c>
      <c r="EH40" s="134"/>
      <c r="EI40" s="97">
        <f t="shared" ref="EI40:EO40" ca="1" si="2781">SUMIFS(OFFSET((EI$16:EI$35),-1,),$E$16:$E$35,"実績",$F$16:$F$35,"事業中止")</f>
        <v>0</v>
      </c>
      <c r="EJ40" s="97">
        <f t="shared" ca="1" si="2781"/>
        <v>0</v>
      </c>
      <c r="EK40" s="97">
        <f t="shared" ca="1" si="2781"/>
        <v>0</v>
      </c>
      <c r="EL40" s="97">
        <f t="shared" ca="1" si="2781"/>
        <v>0</v>
      </c>
      <c r="EM40" s="99">
        <f t="shared" ca="1" si="2781"/>
        <v>0</v>
      </c>
      <c r="EN40" s="99">
        <f t="shared" ca="1" si="2781"/>
        <v>0</v>
      </c>
      <c r="EO40" s="133">
        <f t="shared" ca="1" si="2781"/>
        <v>0</v>
      </c>
      <c r="EP40" s="134"/>
      <c r="EQ40" s="135">
        <f t="shared" ref="EQ40:EW40" ca="1" si="2782">SUMIFS(OFFSET((EQ$16:EQ$35),-1,),$E$16:$E$35,"実績",$F$16:$F$35,"事業中止")</f>
        <v>0</v>
      </c>
      <c r="ER40" s="99">
        <f t="shared" ca="1" si="2782"/>
        <v>0</v>
      </c>
      <c r="ES40" s="97">
        <f t="shared" ca="1" si="2782"/>
        <v>0</v>
      </c>
      <c r="ET40" s="99">
        <f t="shared" ca="1" si="2782"/>
        <v>0</v>
      </c>
      <c r="EU40" s="97">
        <f t="shared" ca="1" si="2782"/>
        <v>0</v>
      </c>
      <c r="EV40" s="99">
        <f t="shared" ca="1" si="2782"/>
        <v>0</v>
      </c>
      <c r="EW40" s="133">
        <f t="shared" ca="1" si="2782"/>
        <v>0</v>
      </c>
      <c r="EX40" s="134"/>
      <c r="EY40" s="135">
        <f t="shared" ref="EY40:FE40" ca="1" si="2783">SUMIFS(OFFSET((EY$16:EY$35),-1,),$E$16:$E$35,"実績",$F$16:$F$35,"事業中止")</f>
        <v>0</v>
      </c>
      <c r="EZ40" s="99">
        <f t="shared" ca="1" si="2783"/>
        <v>0</v>
      </c>
      <c r="FA40" s="97">
        <f t="shared" ca="1" si="2783"/>
        <v>0</v>
      </c>
      <c r="FB40" s="99">
        <f t="shared" ca="1" si="2783"/>
        <v>0</v>
      </c>
      <c r="FC40" s="97">
        <f t="shared" ca="1" si="2783"/>
        <v>0</v>
      </c>
      <c r="FD40" s="99">
        <f t="shared" ca="1" si="2783"/>
        <v>0</v>
      </c>
      <c r="FE40" s="133">
        <f t="shared" ca="1" si="2783"/>
        <v>0</v>
      </c>
      <c r="FF40" s="134"/>
      <c r="FG40" s="135">
        <f t="shared" ref="FG40:FM40" ca="1" si="2784">SUMIFS(OFFSET((FG$16:FG$35),-1,),$E$16:$E$35,"実績",$F$16:$F$35,"事業中止")</f>
        <v>0</v>
      </c>
      <c r="FH40" s="99">
        <f t="shared" ca="1" si="2784"/>
        <v>0</v>
      </c>
      <c r="FI40" s="97">
        <f t="shared" ca="1" si="2784"/>
        <v>0</v>
      </c>
      <c r="FJ40" s="99">
        <f t="shared" ca="1" si="2784"/>
        <v>0</v>
      </c>
      <c r="FK40" s="97">
        <f t="shared" ca="1" si="2784"/>
        <v>0</v>
      </c>
      <c r="FL40" s="99">
        <f t="shared" ca="1" si="2784"/>
        <v>0</v>
      </c>
      <c r="FM40" s="133">
        <f t="shared" ca="1" si="2784"/>
        <v>0</v>
      </c>
      <c r="FN40" s="134"/>
      <c r="FO40" s="135">
        <f t="shared" ref="FO40:FU40" ca="1" si="2785">SUMIFS(OFFSET((FO$16:FO$35),-1,),$E$16:$E$35,"実績",$F$16:$F$35,"事業中止")</f>
        <v>0</v>
      </c>
      <c r="FP40" s="99">
        <f t="shared" ca="1" si="2785"/>
        <v>0</v>
      </c>
      <c r="FQ40" s="97">
        <f t="shared" ca="1" si="2785"/>
        <v>0</v>
      </c>
      <c r="FR40" s="99">
        <f t="shared" ca="1" si="2785"/>
        <v>0</v>
      </c>
      <c r="FS40" s="97">
        <f t="shared" ca="1" si="2785"/>
        <v>0</v>
      </c>
      <c r="FT40" s="99">
        <f t="shared" ca="1" si="2785"/>
        <v>0</v>
      </c>
      <c r="FU40" s="133">
        <f t="shared" ca="1" si="2785"/>
        <v>0</v>
      </c>
      <c r="FV40" s="134"/>
      <c r="FW40" s="132">
        <f t="shared" ref="FW40:GB40" ca="1" si="2786">SUMIFS(OFFSET((FW$16:FW$35),-1,),$E$16:$E$35,"実績",$F$16:$F$35,"事業中止")</f>
        <v>0</v>
      </c>
      <c r="FX40" s="97">
        <f t="shared" ca="1" si="2786"/>
        <v>0</v>
      </c>
      <c r="FY40" s="97">
        <f t="shared" ca="1" si="2786"/>
        <v>0</v>
      </c>
      <c r="FZ40" s="99">
        <f t="shared" ca="1" si="2786"/>
        <v>0</v>
      </c>
      <c r="GA40" s="97">
        <f t="shared" ca="1" si="2786"/>
        <v>0</v>
      </c>
      <c r="GB40" s="98">
        <f t="shared" ca="1" si="2786"/>
        <v>0</v>
      </c>
      <c r="GC40" s="134"/>
      <c r="GD40" s="135">
        <f t="shared" ref="GD40:GK40" ca="1" si="2787">SUMIFS(OFFSET((GD$16:GD$35),-1,),$E$16:$E$35,"実績",$F$16:$F$35,"事業中止")</f>
        <v>0</v>
      </c>
      <c r="GE40" s="99">
        <f t="shared" ca="1" si="2787"/>
        <v>0</v>
      </c>
      <c r="GF40" s="97">
        <f t="shared" ca="1" si="2787"/>
        <v>0</v>
      </c>
      <c r="GG40" s="97">
        <f t="shared" ca="1" si="2787"/>
        <v>0</v>
      </c>
      <c r="GH40" s="97">
        <f t="shared" ca="1" si="2787"/>
        <v>0</v>
      </c>
      <c r="GI40" s="97">
        <f t="shared" ca="1" si="2787"/>
        <v>0</v>
      </c>
      <c r="GJ40" s="99">
        <f t="shared" ca="1" si="2787"/>
        <v>0</v>
      </c>
      <c r="GK40" s="133">
        <f t="shared" ca="1" si="2787"/>
        <v>0</v>
      </c>
      <c r="GL40" s="134"/>
      <c r="GM40" s="135">
        <f t="shared" ref="GM40:GS40" ca="1" si="2788">SUMIFS(OFFSET((GM$16:GM$35),-1,),$E$16:$E$35,"実績",$F$16:$F$35,"事業中止")</f>
        <v>0</v>
      </c>
      <c r="GN40" s="99">
        <f t="shared" ca="1" si="2788"/>
        <v>0</v>
      </c>
      <c r="GO40" s="97">
        <f t="shared" ca="1" si="2788"/>
        <v>0</v>
      </c>
      <c r="GP40" s="97">
        <f t="shared" ca="1" si="2788"/>
        <v>0</v>
      </c>
      <c r="GQ40" s="97">
        <f t="shared" ca="1" si="2788"/>
        <v>0</v>
      </c>
      <c r="GR40" s="99">
        <f t="shared" ca="1" si="2788"/>
        <v>0</v>
      </c>
      <c r="GS40" s="133">
        <f t="shared" ca="1" si="2788"/>
        <v>0</v>
      </c>
      <c r="GT40" s="134"/>
      <c r="GU40" s="135">
        <f t="shared" ref="GU40:HA40" ca="1" si="2789">SUMIFS(OFFSET((GU$16:GU$35),-1,),$E$16:$E$35,"実績",$F$16:$F$35,"事業中止")</f>
        <v>0</v>
      </c>
      <c r="GV40" s="99">
        <f t="shared" ca="1" si="2789"/>
        <v>0</v>
      </c>
      <c r="GW40" s="97">
        <f t="shared" ca="1" si="2789"/>
        <v>0</v>
      </c>
      <c r="GX40" s="97">
        <f t="shared" ca="1" si="2789"/>
        <v>0</v>
      </c>
      <c r="GY40" s="97">
        <f t="shared" ca="1" si="2789"/>
        <v>0</v>
      </c>
      <c r="GZ40" s="99">
        <f t="shared" ca="1" si="2789"/>
        <v>0</v>
      </c>
      <c r="HA40" s="133">
        <f t="shared" ca="1" si="2789"/>
        <v>0</v>
      </c>
      <c r="HB40" s="134"/>
      <c r="HC40" s="135">
        <f t="shared" ref="HC40:HI40" ca="1" si="2790">SUMIFS(OFFSET((HC$16:HC$35),-1,),$E$16:$E$35,"実績",$F$16:$F$35,"事業中止")</f>
        <v>0</v>
      </c>
      <c r="HD40" s="99">
        <f t="shared" ca="1" si="2790"/>
        <v>0</v>
      </c>
      <c r="HE40" s="97">
        <f t="shared" ca="1" si="2790"/>
        <v>0</v>
      </c>
      <c r="HF40" s="99">
        <f t="shared" ca="1" si="2790"/>
        <v>0</v>
      </c>
      <c r="HG40" s="97">
        <f t="shared" ca="1" si="2790"/>
        <v>0</v>
      </c>
      <c r="HH40" s="99">
        <f t="shared" ca="1" si="2790"/>
        <v>0</v>
      </c>
      <c r="HI40" s="133">
        <f t="shared" ca="1" si="2790"/>
        <v>0</v>
      </c>
      <c r="HJ40" s="134"/>
      <c r="HK40" s="135">
        <f t="shared" ref="HK40:HQ40" ca="1" si="2791">SUMIFS(OFFSET((HK$16:HK$35),-1,),$E$16:$E$35,"実績",$F$16:$F$35,"事業中止")</f>
        <v>0</v>
      </c>
      <c r="HL40" s="99">
        <f t="shared" ca="1" si="2791"/>
        <v>0</v>
      </c>
      <c r="HM40" s="97">
        <f t="shared" ca="1" si="2791"/>
        <v>0</v>
      </c>
      <c r="HN40" s="99">
        <f t="shared" ca="1" si="2791"/>
        <v>0</v>
      </c>
      <c r="HO40" s="97">
        <f t="shared" ca="1" si="2791"/>
        <v>0</v>
      </c>
      <c r="HP40" s="99">
        <f t="shared" ca="1" si="2791"/>
        <v>0</v>
      </c>
      <c r="HQ40" s="133">
        <f t="shared" ca="1" si="2791"/>
        <v>0</v>
      </c>
      <c r="HR40" s="134"/>
      <c r="HS40" s="135">
        <f t="shared" ref="HS40:HY40" ca="1" si="2792">SUMIFS(OFFSET((HS$16:HS$35),-1,),$E$16:$E$35,"実績",$F$16:$F$35,"事業中止")</f>
        <v>0</v>
      </c>
      <c r="HT40" s="427">
        <f t="shared" ca="1" si="2792"/>
        <v>0</v>
      </c>
      <c r="HU40" s="97">
        <f t="shared" ca="1" si="2792"/>
        <v>0</v>
      </c>
      <c r="HV40" s="99">
        <f t="shared" ca="1" si="2792"/>
        <v>0</v>
      </c>
      <c r="HW40" s="97">
        <f t="shared" ca="1" si="2792"/>
        <v>0</v>
      </c>
      <c r="HX40" s="99">
        <f t="shared" ca="1" si="2792"/>
        <v>0</v>
      </c>
      <c r="HY40" s="133">
        <f t="shared" ca="1" si="2792"/>
        <v>0</v>
      </c>
      <c r="HZ40" s="134"/>
      <c r="IA40" s="135">
        <f t="shared" ref="IA40:IG40" ca="1" si="2793">SUMIFS(OFFSET((IA$16:IA$35),-1,),$E$16:$E$35,"実績",$F$16:$F$35,"事業中止")</f>
        <v>0</v>
      </c>
      <c r="IB40" s="99">
        <f t="shared" ca="1" si="2793"/>
        <v>0</v>
      </c>
      <c r="IC40" s="97">
        <f t="shared" ca="1" si="2793"/>
        <v>0</v>
      </c>
      <c r="ID40" s="99">
        <f t="shared" ca="1" si="2793"/>
        <v>0</v>
      </c>
      <c r="IE40" s="97">
        <f t="shared" ca="1" si="2793"/>
        <v>0</v>
      </c>
      <c r="IF40" s="99">
        <f t="shared" ca="1" si="2793"/>
        <v>0</v>
      </c>
      <c r="IG40" s="133">
        <f t="shared" ca="1" si="2793"/>
        <v>0</v>
      </c>
      <c r="IH40" s="134"/>
      <c r="II40" s="132">
        <f t="shared" ref="II40:IN40" ca="1" si="2794">SUMIFS(OFFSET((II$16:II$35),-1,),$E$16:$E$35,"実績",$F$16:$F$35,"事業中止")</f>
        <v>0</v>
      </c>
      <c r="IJ40" s="99">
        <f t="shared" ca="1" si="2794"/>
        <v>0</v>
      </c>
      <c r="IK40" s="99">
        <f t="shared" ca="1" si="2794"/>
        <v>0</v>
      </c>
      <c r="IL40" s="99">
        <f t="shared" ca="1" si="2794"/>
        <v>0</v>
      </c>
      <c r="IM40" s="99">
        <f t="shared" ca="1" si="2794"/>
        <v>0</v>
      </c>
      <c r="IN40" s="133">
        <f t="shared" ca="1" si="2794"/>
        <v>0</v>
      </c>
      <c r="IO40" s="134"/>
      <c r="IP40" s="132">
        <f t="shared" ref="IP40:JH40" ca="1" si="2795">SUMIFS(OFFSET((IP$16:IP$35),-1,),$E$16:$E$35,"実績",$F$16:$F$35,"事業中止")</f>
        <v>0</v>
      </c>
      <c r="IQ40" s="133">
        <f t="shared" ca="1" si="2795"/>
        <v>0</v>
      </c>
      <c r="IR40" s="99">
        <f t="shared" ca="1" si="2795"/>
        <v>0</v>
      </c>
      <c r="IS40" s="99">
        <f t="shared" ca="1" si="2795"/>
        <v>0</v>
      </c>
      <c r="IT40" s="97">
        <f t="shared" ca="1" si="2795"/>
        <v>0</v>
      </c>
      <c r="IU40" s="98">
        <f t="shared" ca="1" si="2795"/>
        <v>0</v>
      </c>
      <c r="IV40" s="132">
        <f t="shared" ca="1" si="2795"/>
        <v>0</v>
      </c>
      <c r="IW40" s="99">
        <f t="shared" ca="1" si="2795"/>
        <v>0</v>
      </c>
      <c r="IX40" s="99">
        <f t="shared" ca="1" si="2795"/>
        <v>0</v>
      </c>
      <c r="IY40" s="99">
        <f t="shared" ca="1" si="2795"/>
        <v>0</v>
      </c>
      <c r="IZ40" s="99">
        <f t="shared" ca="1" si="2795"/>
        <v>0</v>
      </c>
      <c r="JA40" s="99">
        <f t="shared" ca="1" si="2795"/>
        <v>0</v>
      </c>
      <c r="JB40" s="137">
        <f t="shared" ca="1" si="2795"/>
        <v>0</v>
      </c>
      <c r="JC40" s="135">
        <f t="shared" ca="1" si="2795"/>
        <v>0</v>
      </c>
      <c r="JD40" s="99">
        <f t="shared" ca="1" si="2795"/>
        <v>0</v>
      </c>
      <c r="JE40" s="99">
        <f t="shared" ca="1" si="2795"/>
        <v>0</v>
      </c>
      <c r="JF40" s="136">
        <f t="shared" ca="1" si="2795"/>
        <v>0</v>
      </c>
      <c r="JG40" s="869">
        <f t="shared" ca="1" si="2795"/>
        <v>0</v>
      </c>
      <c r="JH40" s="870">
        <f t="shared" ca="1" si="2795"/>
        <v>0</v>
      </c>
      <c r="JI40" s="871"/>
      <c r="JJ40" s="869">
        <f ca="1">SUMIFS(OFFSET((JJ$16:JJ$35),-1,),$E$16:$E$35,"実績",$F$16:$F$35,"事業中止")</f>
        <v>0</v>
      </c>
      <c r="JK40" s="870">
        <f ca="1">SUMIFS(OFFSET((JK$16:JK$35),-1,),$E$16:$E$35,"実績",$F$16:$F$35,"事業中止")</f>
        <v>0</v>
      </c>
      <c r="JL40" s="871"/>
      <c r="JM40" s="869">
        <f ca="1">SUMIFS(OFFSET((JM$16:JM$35),-1,),$E$16:$E$35,"実績",$F$16:$F$35,"事業中止")</f>
        <v>0</v>
      </c>
      <c r="JN40" s="870">
        <f ca="1">SUMIFS(OFFSET((JN$16:JN$35),-1,),$E$16:$E$35,"実績",$F$16:$F$35,"事業中止")</f>
        <v>0</v>
      </c>
      <c r="JO40" s="871"/>
      <c r="JP40" s="869">
        <f ca="1">SUMIFS(OFFSET((JP$16:JP$35),-1,),$E$16:$E$35,"実績",$F$16:$F$35,"事業中止")</f>
        <v>0</v>
      </c>
      <c r="JQ40" s="870">
        <f ca="1">SUMIFS(OFFSET((JQ$16:JQ$35),-1,),$E$16:$E$35,"実績",$F$16:$F$35,"事業中止")</f>
        <v>0</v>
      </c>
      <c r="JR40" s="871"/>
      <c r="JS40" s="872">
        <f ca="1">SUMIFS(OFFSET((JS$16:JS$35),-1,),$E$16:$E$35,"実績",$F$16:$F$35,"事業中止")</f>
        <v>0</v>
      </c>
      <c r="JT40" s="873">
        <f ca="1">SUMIFS(OFFSET((JT$16:JT$35),-1,),$E$16:$E$35,"実績",$F$16:$F$35,"事業中止")</f>
        <v>0</v>
      </c>
      <c r="JU40" s="871"/>
      <c r="JV40" s="869">
        <f ca="1">SUMIFS(OFFSET((JV$16:JV$35),-1,),$E$16:$E$35,"実績",$F$16:$F$35,"事業中止")</f>
        <v>0</v>
      </c>
      <c r="JW40" s="870">
        <f ca="1">SUMIFS(OFFSET((JW$16:JW$35),-1,),$E$16:$E$35,"実績",$F$16:$F$35,"事業中止")</f>
        <v>0</v>
      </c>
      <c r="JX40" s="871"/>
      <c r="JY40" s="869">
        <f ca="1">SUMIFS(OFFSET((JY$16:JY$35),-1,),$E$16:$E$35,"実績",$F$16:$F$35,"事業中止")</f>
        <v>0</v>
      </c>
      <c r="JZ40" s="870">
        <f ca="1">SUMIFS(OFFSET((JZ$16:JZ$35),-1,),$E$16:$E$35,"実績",$F$16:$F$35,"事業中止")</f>
        <v>0</v>
      </c>
      <c r="KA40" s="871"/>
      <c r="KB40" s="869">
        <f ca="1">SUMIFS(OFFSET((KB$16:KB$35),-1,),$E$16:$E$35,"実績",$F$16:$F$35,"事業中止")</f>
        <v>0</v>
      </c>
      <c r="KC40" s="870">
        <f ca="1">SUMIFS(OFFSET((KC$16:KC$35),-1,),$E$16:$E$35,"実績",$F$16:$F$35,"事業中止")</f>
        <v>0</v>
      </c>
      <c r="KD40" s="871"/>
      <c r="KE40" s="869">
        <f ca="1">SUMIFS(OFFSET((KE$16:KE$35),-1,),$E$16:$E$35,"実績",$F$16:$F$35,"事業中止")</f>
        <v>0</v>
      </c>
      <c r="KF40" s="870">
        <f ca="1">SUMIFS(OFFSET((KF$16:KF$35),-1,),$E$16:$E$35,"実績",$F$16:$F$35,"事業中止")</f>
        <v>0</v>
      </c>
      <c r="KG40" s="871"/>
      <c r="KH40" s="869">
        <f ca="1">SUMIFS(OFFSET((KH$16:KH$35),-1,),$E$16:$E$35,"実績",$F$16:$F$35,"事業中止")</f>
        <v>0</v>
      </c>
      <c r="KI40" s="873">
        <f ca="1">SUMIFS(OFFSET((KI$16:KI$35),-1,),$E$16:$E$35,"実績",$F$16:$F$35,"事業中止")</f>
        <v>0</v>
      </c>
      <c r="KJ40" s="871"/>
      <c r="KK40" s="874">
        <f ca="1">SUMIFS(OFFSET((KK$16:KK$35),-1,),$E$16:$E$35,"実績",$F$16:$F$35,"事業中止")</f>
        <v>0</v>
      </c>
      <c r="KL40" s="875">
        <f ca="1">SUMIFS(OFFSET((KL$16:KL$35),-1,),$E$16:$E$35,"実績",$F$16:$F$35,"事業中止")</f>
        <v>0</v>
      </c>
      <c r="KM40" s="871"/>
      <c r="KN40" s="869">
        <f ca="1">SUMIFS(OFFSET((KN$16:KN$35),-1,),$E$16:$E$35,"実績",$F$16:$F$35,"事業中止")</f>
        <v>0</v>
      </c>
      <c r="KO40" s="873">
        <f ca="1">SUMIFS(OFFSET((KO$16:KO$35),-1,),$E$16:$E$35,"実績",$F$16:$F$35,"事業中止")</f>
        <v>0</v>
      </c>
      <c r="KP40" s="871"/>
      <c r="KQ40" s="874">
        <f ca="1">SUMIFS(OFFSET((KQ$16:KQ$35),-1,),$E$16:$E$35,"実績",$F$16:$F$35,"事業中止")</f>
        <v>0</v>
      </c>
      <c r="KR40" s="875">
        <f ca="1">SUMIFS(OFFSET((KR$16:KR$35),-1,),$E$16:$E$35,"実績",$F$16:$F$35,"事業中止")</f>
        <v>0</v>
      </c>
      <c r="KS40" s="871"/>
      <c r="KT40" s="869">
        <f ca="1">SUMIFS(OFFSET((KT$16:KT$35),-1,),$E$16:$E$35,"実績",$F$16:$F$35,"事業中止")</f>
        <v>0</v>
      </c>
      <c r="KU40" s="873">
        <f ca="1">SUMIFS(OFFSET((KU$16:KU$35),-1,),$E$16:$E$35,"実績",$F$16:$F$35,"事業中止")</f>
        <v>0</v>
      </c>
      <c r="KV40" s="871"/>
      <c r="KW40" s="869">
        <f ca="1">SUMIFS(OFFSET((KW$16:KW$35),-1,),$E$16:$E$35,"実績",$F$16:$F$35,"事業中止")</f>
        <v>0</v>
      </c>
      <c r="KX40" s="873">
        <f ca="1">SUMIFS(OFFSET((KX$16:KX$35),-1,),$E$16:$E$35,"実績",$F$16:$F$35,"事業中止")</f>
        <v>0</v>
      </c>
      <c r="KY40" s="871"/>
      <c r="KZ40" s="874">
        <f ca="1">SUMIFS(OFFSET((KZ$16:KZ$35),-1,),$E$16:$E$35,"実績",$F$16:$F$35,"事業中止")</f>
        <v>0</v>
      </c>
      <c r="LA40" s="875">
        <f ca="1">SUMIFS(OFFSET((LA$16:LA$35),-1,),$E$16:$E$35,"実績",$F$16:$F$35,"事業中止")</f>
        <v>0</v>
      </c>
      <c r="LB40" s="871"/>
      <c r="LC40" s="869">
        <f ca="1">SUMIFS(OFFSET((LC$16:LC$35),-1,),$E$16:$E$35,"実績",$F$16:$F$35,"事業中止")</f>
        <v>0</v>
      </c>
      <c r="LD40" s="873">
        <f ca="1">SUMIFS(OFFSET((LD$16:LD$35),-1,),$E$16:$E$35,"実績",$F$16:$F$35,"事業中止")</f>
        <v>0</v>
      </c>
      <c r="LE40" s="871"/>
      <c r="LF40" s="874">
        <f ca="1">SUMIFS(OFFSET((LF$16:LF$35),-1,),$E$16:$E$35,"実績",$F$16:$F$35,"事業中止")</f>
        <v>0</v>
      </c>
      <c r="LG40" s="875">
        <f ca="1">SUMIFS(OFFSET((LG$16:LG$35),-1,),$E$16:$E$35,"実績",$F$16:$F$35,"事業中止")</f>
        <v>0</v>
      </c>
      <c r="LH40" s="871"/>
      <c r="LI40" s="869">
        <f ca="1">SUMIFS(OFFSET((LI$16:LI$35),-1,),$E$16:$E$35,"実績",$F$16:$F$35,"事業中止")</f>
        <v>0</v>
      </c>
      <c r="LJ40" s="873">
        <f ca="1">SUMIFS(OFFSET((LJ$16:LJ$35),-1,),$E$16:$E$35,"実績",$F$16:$F$35,"事業中止")</f>
        <v>0</v>
      </c>
      <c r="LK40" s="871"/>
      <c r="LL40" s="874">
        <f ca="1">SUMIFS(OFFSET((LL$16:LL$35),-1,),$E$16:$E$35,"実績",$F$16:$F$35,"事業中止")</f>
        <v>0</v>
      </c>
      <c r="LM40" s="873">
        <f ca="1">SUMIFS(OFFSET((LM$16:LM$35),-1,),$E$16:$E$35,"実績",$F$16:$F$35,"事業中止")</f>
        <v>0</v>
      </c>
      <c r="LN40" s="876">
        <f ca="1">SUMIFS(OFFSET((LN$16:LN$35),-1,),$E$16:$E$35,"実績",$F$16:$F$35,"事業中止")</f>
        <v>0</v>
      </c>
      <c r="LO40" s="877">
        <f ca="1">SUMIFS(OFFSET((LO$16:LO$35),-1,),$E$16:$E$35,"実績",$F$16:$F$35,"事業中止")</f>
        <v>0</v>
      </c>
      <c r="LP40" s="151"/>
      <c r="LQ40" s="107"/>
      <c r="LR40" s="107"/>
      <c r="ME40" s="420"/>
      <c r="MF40" s="420"/>
      <c r="MG40" s="420"/>
      <c r="MH40" s="420"/>
      <c r="MI40" s="420"/>
      <c r="MJ40" s="421"/>
      <c r="MK40" s="421"/>
      <c r="ML40" s="421"/>
      <c r="MM40" s="421"/>
    </row>
    <row r="41" spans="1:353" ht="18.75" customHeight="1" thickBot="1">
      <c r="D41" s="191"/>
      <c r="E41" s="138" t="s">
        <v>255</v>
      </c>
      <c r="F41" s="139"/>
      <c r="G41" s="140"/>
      <c r="H41" s="141"/>
      <c r="I41" s="141"/>
      <c r="J41" s="141"/>
      <c r="K41" s="141"/>
      <c r="L41" s="141"/>
      <c r="M41" s="141"/>
      <c r="N41" s="141"/>
      <c r="O41" s="141"/>
      <c r="P41" s="141"/>
      <c r="Q41" s="428"/>
      <c r="R41" s="141"/>
      <c r="S41" s="446"/>
      <c r="T41" s="446"/>
      <c r="U41" s="142"/>
      <c r="V41" s="143" t="s">
        <v>5</v>
      </c>
      <c r="W41" s="144">
        <f>SUMIFS(W16:W35,$E$16:$E$35,"実績")</f>
        <v>70</v>
      </c>
      <c r="X41" s="145"/>
      <c r="Y41" s="144">
        <f t="shared" ref="Y41:AD41" si="2796">SUMIFS(Y16:Y35,$E$16:$E$35,"実績")</f>
        <v>10</v>
      </c>
      <c r="Z41" s="144">
        <f t="shared" si="2796"/>
        <v>1080</v>
      </c>
      <c r="AA41" s="144">
        <f t="shared" si="2796"/>
        <v>356400</v>
      </c>
      <c r="AB41" s="146">
        <f t="shared" si="2796"/>
        <v>356400</v>
      </c>
      <c r="AC41" s="146">
        <f t="shared" si="2796"/>
        <v>356400</v>
      </c>
      <c r="AD41" s="147">
        <f t="shared" si="2796"/>
        <v>0</v>
      </c>
      <c r="AE41" s="148"/>
      <c r="AF41" s="144">
        <f t="shared" ref="AF41:AL41" si="2797">SUMIFS(AF16:AF35,$E$16:$E$35,"実績")</f>
        <v>70</v>
      </c>
      <c r="AG41" s="144">
        <f t="shared" si="2797"/>
        <v>10</v>
      </c>
      <c r="AH41" s="144">
        <f t="shared" si="2797"/>
        <v>1080</v>
      </c>
      <c r="AI41" s="144">
        <f t="shared" si="2797"/>
        <v>0</v>
      </c>
      <c r="AJ41" s="146">
        <f t="shared" si="2797"/>
        <v>0</v>
      </c>
      <c r="AK41" s="146">
        <f t="shared" si="2797"/>
        <v>0</v>
      </c>
      <c r="AL41" s="147">
        <f t="shared" si="2797"/>
        <v>0</v>
      </c>
      <c r="AM41" s="148"/>
      <c r="AN41" s="144">
        <f t="shared" ref="AN41:AT41" si="2798">SUMIFS(AN16:AN35,$E$16:$E$35,"実績")</f>
        <v>140</v>
      </c>
      <c r="AO41" s="144">
        <f t="shared" si="2798"/>
        <v>20</v>
      </c>
      <c r="AP41" s="144">
        <f t="shared" si="2798"/>
        <v>2160</v>
      </c>
      <c r="AQ41" s="144">
        <f t="shared" si="2798"/>
        <v>356400</v>
      </c>
      <c r="AR41" s="146">
        <f t="shared" si="2798"/>
        <v>356400</v>
      </c>
      <c r="AS41" s="146">
        <f t="shared" si="2798"/>
        <v>356400</v>
      </c>
      <c r="AT41" s="147">
        <f t="shared" si="2798"/>
        <v>0</v>
      </c>
      <c r="AU41" s="148"/>
      <c r="AV41" s="144">
        <f>SUMIFS(AV16:AV35,$E$16:$E$35,"実績")</f>
        <v>50</v>
      </c>
      <c r="AW41" s="145"/>
      <c r="AX41" s="144">
        <f t="shared" ref="AX41:BC41" si="2799">SUMIFS(AX16:AX35,$E$16:$E$35,"実績")</f>
        <v>10</v>
      </c>
      <c r="AY41" s="144">
        <f t="shared" si="2799"/>
        <v>1000</v>
      </c>
      <c r="AZ41" s="144">
        <f t="shared" si="2799"/>
        <v>320000</v>
      </c>
      <c r="BA41" s="146">
        <f t="shared" si="2799"/>
        <v>320000</v>
      </c>
      <c r="BB41" s="146">
        <f t="shared" si="2799"/>
        <v>320000</v>
      </c>
      <c r="BC41" s="147">
        <f t="shared" si="2799"/>
        <v>0</v>
      </c>
      <c r="BD41" s="148"/>
      <c r="BE41" s="144">
        <f t="shared" ref="BE41:BK41" si="2800">SUMIFS(BE16:BE35,$E$16:$E$35,"実績")</f>
        <v>0</v>
      </c>
      <c r="BF41" s="144">
        <f t="shared" si="2800"/>
        <v>9</v>
      </c>
      <c r="BG41" s="144">
        <f t="shared" si="2800"/>
        <v>0</v>
      </c>
      <c r="BH41" s="144">
        <f t="shared" si="2800"/>
        <v>0</v>
      </c>
      <c r="BI41" s="146">
        <f t="shared" si="2800"/>
        <v>0</v>
      </c>
      <c r="BJ41" s="146">
        <f t="shared" si="2800"/>
        <v>0</v>
      </c>
      <c r="BK41" s="147">
        <f t="shared" si="2800"/>
        <v>0</v>
      </c>
      <c r="BL41" s="148"/>
      <c r="BM41" s="144">
        <f t="shared" ref="BM41:BS41" si="2801">SUMIFS(BM16:BM35,$E$16:$E$35,"実績")</f>
        <v>50</v>
      </c>
      <c r="BN41" s="144">
        <f t="shared" si="2801"/>
        <v>19</v>
      </c>
      <c r="BO41" s="144">
        <f t="shared" si="2801"/>
        <v>1000</v>
      </c>
      <c r="BP41" s="144">
        <f t="shared" si="2801"/>
        <v>320000</v>
      </c>
      <c r="BQ41" s="146">
        <f t="shared" si="2801"/>
        <v>320000</v>
      </c>
      <c r="BR41" s="146">
        <f t="shared" si="2801"/>
        <v>320000</v>
      </c>
      <c r="BS41" s="147">
        <f t="shared" si="2801"/>
        <v>0</v>
      </c>
      <c r="BT41" s="148"/>
      <c r="BU41" s="144">
        <f t="shared" ref="BU41:CA41" si="2802">SUMIFS(BU16:BU35,$E$16:$E$35,"実績")</f>
        <v>0</v>
      </c>
      <c r="BV41" s="144">
        <f t="shared" si="2802"/>
        <v>9</v>
      </c>
      <c r="BW41" s="144">
        <f t="shared" si="2802"/>
        <v>0</v>
      </c>
      <c r="BX41" s="144">
        <f t="shared" si="2802"/>
        <v>0</v>
      </c>
      <c r="BY41" s="146">
        <f t="shared" si="2802"/>
        <v>0</v>
      </c>
      <c r="BZ41" s="146">
        <f t="shared" si="2802"/>
        <v>0</v>
      </c>
      <c r="CA41" s="147">
        <f t="shared" si="2802"/>
        <v>0</v>
      </c>
      <c r="CB41" s="148"/>
      <c r="CC41" s="144">
        <f t="shared" ref="CC41:CI41" si="2803">SUMIFS(CC16:CC35,$E$16:$E$35,"実績")</f>
        <v>190</v>
      </c>
      <c r="CD41" s="144">
        <f t="shared" si="2803"/>
        <v>3</v>
      </c>
      <c r="CE41" s="144">
        <f t="shared" si="2803"/>
        <v>3160</v>
      </c>
      <c r="CF41" s="144">
        <f t="shared" si="2803"/>
        <v>676400</v>
      </c>
      <c r="CG41" s="146">
        <f t="shared" si="2803"/>
        <v>676400</v>
      </c>
      <c r="CH41" s="146">
        <f t="shared" si="2803"/>
        <v>676400</v>
      </c>
      <c r="CI41" s="147">
        <f t="shared" si="2803"/>
        <v>0</v>
      </c>
      <c r="CJ41" s="148"/>
      <c r="CK41" s="429">
        <f>SUMIFS(CK16:CK35,$E$16:$E$35,"実績")</f>
        <v>160</v>
      </c>
      <c r="CL41" s="146"/>
      <c r="CM41" s="144">
        <f>SUMIFS(CM16:CM35,$E$16:$E$35,"実績")</f>
        <v>1</v>
      </c>
      <c r="CN41" s="144">
        <f t="shared" ref="CN41:CR41" si="2804">SUMIFS(CN16:CN35,$E$16:$E$35,"実績")</f>
        <v>2000</v>
      </c>
      <c r="CO41" s="144">
        <f t="shared" si="2804"/>
        <v>660000</v>
      </c>
      <c r="CP41" s="146">
        <f t="shared" si="2804"/>
        <v>660000</v>
      </c>
      <c r="CQ41" s="146">
        <f t="shared" si="2804"/>
        <v>660000</v>
      </c>
      <c r="CR41" s="147">
        <f t="shared" si="2804"/>
        <v>0</v>
      </c>
      <c r="CS41" s="148"/>
      <c r="CT41" s="144">
        <f t="shared" ref="CT41:CZ41" si="2805">SUMIFS(CT16:CT35,$E$16:$E$35,"実績")</f>
        <v>0</v>
      </c>
      <c r="CU41" s="144">
        <f t="shared" si="2805"/>
        <v>0</v>
      </c>
      <c r="CV41" s="144">
        <f t="shared" si="2805"/>
        <v>0</v>
      </c>
      <c r="CW41" s="144">
        <f t="shared" si="2805"/>
        <v>0</v>
      </c>
      <c r="CX41" s="146">
        <f t="shared" si="2805"/>
        <v>0</v>
      </c>
      <c r="CY41" s="146">
        <f t="shared" si="2805"/>
        <v>0</v>
      </c>
      <c r="CZ41" s="147">
        <f t="shared" si="2805"/>
        <v>0</v>
      </c>
      <c r="DA41" s="148"/>
      <c r="DB41" s="144">
        <f t="shared" ref="DB41:DH41" si="2806">SUMIFS(DB16:DB35,$E$16:$E$35,"実績")</f>
        <v>160</v>
      </c>
      <c r="DC41" s="144">
        <f t="shared" si="2806"/>
        <v>0</v>
      </c>
      <c r="DD41" s="144">
        <f t="shared" si="2806"/>
        <v>0</v>
      </c>
      <c r="DE41" s="144">
        <f t="shared" si="2806"/>
        <v>0</v>
      </c>
      <c r="DF41" s="146">
        <f t="shared" si="2806"/>
        <v>0</v>
      </c>
      <c r="DG41" s="146">
        <f t="shared" si="2806"/>
        <v>0</v>
      </c>
      <c r="DH41" s="147">
        <f t="shared" si="2806"/>
        <v>0</v>
      </c>
      <c r="DI41" s="148"/>
      <c r="DJ41" s="429">
        <f>SUMIFS(DJ16:DJ35,$E$16:$E$35,"実績")</f>
        <v>0</v>
      </c>
      <c r="DK41" s="146"/>
      <c r="DL41" s="144">
        <f t="shared" ref="DL41:DQ41" si="2807">SUMIFS(DL16:DL35,$E$16:$E$35,"実績")</f>
        <v>9</v>
      </c>
      <c r="DM41" s="144">
        <f t="shared" si="2807"/>
        <v>0</v>
      </c>
      <c r="DN41" s="144">
        <f t="shared" si="2807"/>
        <v>0</v>
      </c>
      <c r="DO41" s="146">
        <f t="shared" si="2807"/>
        <v>0</v>
      </c>
      <c r="DP41" s="146">
        <f t="shared" si="2807"/>
        <v>0</v>
      </c>
      <c r="DQ41" s="147">
        <f t="shared" si="2807"/>
        <v>0</v>
      </c>
      <c r="DR41" s="148"/>
      <c r="DS41" s="144">
        <f t="shared" ref="DS41:DY41" si="2808">SUMIFS(DS16:DS35,$E$16:$E$35,"実績")</f>
        <v>0</v>
      </c>
      <c r="DT41" s="144">
        <f t="shared" si="2808"/>
        <v>0</v>
      </c>
      <c r="DU41" s="144">
        <f t="shared" si="2808"/>
        <v>0</v>
      </c>
      <c r="DV41" s="144">
        <f t="shared" si="2808"/>
        <v>0</v>
      </c>
      <c r="DW41" s="146">
        <f t="shared" si="2808"/>
        <v>0</v>
      </c>
      <c r="DX41" s="146">
        <f t="shared" si="2808"/>
        <v>0</v>
      </c>
      <c r="DY41" s="147">
        <f t="shared" si="2808"/>
        <v>0</v>
      </c>
      <c r="DZ41" s="148"/>
      <c r="EA41" s="144">
        <f t="shared" ref="EA41:EG41" si="2809">SUMIFS(EA16:EA35,$E$16:$E$35,"実績")</f>
        <v>0</v>
      </c>
      <c r="EB41" s="144">
        <f t="shared" si="2809"/>
        <v>0</v>
      </c>
      <c r="EC41" s="144">
        <f t="shared" si="2809"/>
        <v>0</v>
      </c>
      <c r="ED41" s="144">
        <f t="shared" si="2809"/>
        <v>0</v>
      </c>
      <c r="EE41" s="146">
        <f t="shared" si="2809"/>
        <v>0</v>
      </c>
      <c r="EF41" s="146">
        <f t="shared" si="2809"/>
        <v>0</v>
      </c>
      <c r="EG41" s="147">
        <f t="shared" si="2809"/>
        <v>0</v>
      </c>
      <c r="EH41" s="148"/>
      <c r="EI41" s="144">
        <f t="shared" ref="EI41:EO41" si="2810">SUMIFS(EI16:EI35,$E$16:$E$35,"実績")</f>
        <v>0</v>
      </c>
      <c r="EJ41" s="144">
        <f t="shared" si="2810"/>
        <v>0</v>
      </c>
      <c r="EK41" s="144">
        <f t="shared" si="2810"/>
        <v>0</v>
      </c>
      <c r="EL41" s="144">
        <f t="shared" si="2810"/>
        <v>0</v>
      </c>
      <c r="EM41" s="146">
        <f t="shared" si="2810"/>
        <v>0</v>
      </c>
      <c r="EN41" s="146">
        <f t="shared" si="2810"/>
        <v>0</v>
      </c>
      <c r="EO41" s="147">
        <f t="shared" si="2810"/>
        <v>0</v>
      </c>
      <c r="EP41" s="148"/>
      <c r="EQ41" s="149">
        <f t="shared" ref="EQ41:EW41" si="2811">SUMIFS(EQ16:EQ35,$E$16:$E$35,"実績")</f>
        <v>0</v>
      </c>
      <c r="ER41" s="146">
        <f t="shared" si="2811"/>
        <v>0</v>
      </c>
      <c r="ES41" s="146">
        <f t="shared" si="2811"/>
        <v>0</v>
      </c>
      <c r="ET41" s="146">
        <f t="shared" si="2811"/>
        <v>0</v>
      </c>
      <c r="EU41" s="146">
        <f t="shared" si="2811"/>
        <v>0</v>
      </c>
      <c r="EV41" s="146">
        <f t="shared" si="2811"/>
        <v>0</v>
      </c>
      <c r="EW41" s="147">
        <f t="shared" si="2811"/>
        <v>0</v>
      </c>
      <c r="EX41" s="148"/>
      <c r="EY41" s="149">
        <f t="shared" ref="EY41:FE41" si="2812">SUMIFS(EY16:EY35,$E$16:$E$35,"実績")</f>
        <v>0</v>
      </c>
      <c r="EZ41" s="146">
        <f t="shared" si="2812"/>
        <v>0</v>
      </c>
      <c r="FA41" s="146">
        <f t="shared" si="2812"/>
        <v>0</v>
      </c>
      <c r="FB41" s="146">
        <f t="shared" si="2812"/>
        <v>0</v>
      </c>
      <c r="FC41" s="146">
        <f t="shared" si="2812"/>
        <v>0</v>
      </c>
      <c r="FD41" s="146">
        <f t="shared" si="2812"/>
        <v>0</v>
      </c>
      <c r="FE41" s="147">
        <f t="shared" si="2812"/>
        <v>0</v>
      </c>
      <c r="FF41" s="148"/>
      <c r="FG41" s="149">
        <f t="shared" ref="FG41:FM41" si="2813">SUMIFS(FG16:FG35,$E$16:$E$35,"実績")</f>
        <v>0</v>
      </c>
      <c r="FH41" s="146">
        <f t="shared" si="2813"/>
        <v>0</v>
      </c>
      <c r="FI41" s="146">
        <f t="shared" si="2813"/>
        <v>0</v>
      </c>
      <c r="FJ41" s="146">
        <f t="shared" si="2813"/>
        <v>0</v>
      </c>
      <c r="FK41" s="146">
        <f t="shared" si="2813"/>
        <v>0</v>
      </c>
      <c r="FL41" s="146">
        <f t="shared" si="2813"/>
        <v>0</v>
      </c>
      <c r="FM41" s="147">
        <f t="shared" si="2813"/>
        <v>0</v>
      </c>
      <c r="FN41" s="148"/>
      <c r="FO41" s="149">
        <f t="shared" ref="FO41:FU41" si="2814">SUMIFS(FO16:FO35,$E$16:$E$35,"実績")</f>
        <v>0</v>
      </c>
      <c r="FP41" s="146">
        <f t="shared" si="2814"/>
        <v>0</v>
      </c>
      <c r="FQ41" s="146">
        <f t="shared" si="2814"/>
        <v>0</v>
      </c>
      <c r="FR41" s="146">
        <f t="shared" si="2814"/>
        <v>0</v>
      </c>
      <c r="FS41" s="146">
        <f t="shared" si="2814"/>
        <v>0</v>
      </c>
      <c r="FT41" s="146">
        <f t="shared" si="2814"/>
        <v>0</v>
      </c>
      <c r="FU41" s="147">
        <f t="shared" si="2814"/>
        <v>0</v>
      </c>
      <c r="FV41" s="148"/>
      <c r="FW41" s="145">
        <f t="shared" ref="FW41:GB41" si="2815">SUMIFS(FW16:FW35,$E$16:$E$35,"実績")</f>
        <v>0</v>
      </c>
      <c r="FX41" s="146">
        <f t="shared" si="2815"/>
        <v>0</v>
      </c>
      <c r="FY41" s="146">
        <f t="shared" si="2815"/>
        <v>0</v>
      </c>
      <c r="FZ41" s="146">
        <f t="shared" si="2815"/>
        <v>0</v>
      </c>
      <c r="GA41" s="146">
        <f t="shared" si="2815"/>
        <v>0</v>
      </c>
      <c r="GB41" s="147">
        <f t="shared" si="2815"/>
        <v>0</v>
      </c>
      <c r="GC41" s="148"/>
      <c r="GD41" s="149">
        <f>SUMIFS(GD16:GD35,$E$16:$E$35,"実績")</f>
        <v>0</v>
      </c>
      <c r="GE41" s="146"/>
      <c r="GF41" s="146">
        <f t="shared" ref="GF41:GK41" si="2816">SUMIFS(GF16:GF35,$E$16:$E$35,"実績")</f>
        <v>0</v>
      </c>
      <c r="GG41" s="146">
        <f t="shared" si="2816"/>
        <v>0</v>
      </c>
      <c r="GH41" s="146">
        <f t="shared" si="2816"/>
        <v>0</v>
      </c>
      <c r="GI41" s="146">
        <f t="shared" si="2816"/>
        <v>0</v>
      </c>
      <c r="GJ41" s="146">
        <f t="shared" si="2816"/>
        <v>0</v>
      </c>
      <c r="GK41" s="147">
        <f t="shared" si="2816"/>
        <v>0</v>
      </c>
      <c r="GL41" s="148"/>
      <c r="GM41" s="149">
        <f t="shared" ref="GM41:GS41" si="2817">SUMIFS(GM16:GM35,$E$16:$E$35,"実績")</f>
        <v>0</v>
      </c>
      <c r="GN41" s="146">
        <f t="shared" si="2817"/>
        <v>0</v>
      </c>
      <c r="GO41" s="146">
        <f t="shared" si="2817"/>
        <v>0</v>
      </c>
      <c r="GP41" s="146">
        <f t="shared" si="2817"/>
        <v>0</v>
      </c>
      <c r="GQ41" s="146">
        <f t="shared" si="2817"/>
        <v>0</v>
      </c>
      <c r="GR41" s="146">
        <f t="shared" si="2817"/>
        <v>0</v>
      </c>
      <c r="GS41" s="147">
        <f t="shared" si="2817"/>
        <v>0</v>
      </c>
      <c r="GT41" s="148"/>
      <c r="GU41" s="149">
        <f t="shared" ref="GU41:HA41" si="2818">SUMIFS(GU16:GU35,$E$16:$E$35,"実績")</f>
        <v>0</v>
      </c>
      <c r="GV41" s="146">
        <f t="shared" si="2818"/>
        <v>0</v>
      </c>
      <c r="GW41" s="146">
        <f t="shared" si="2818"/>
        <v>0</v>
      </c>
      <c r="GX41" s="146">
        <f t="shared" si="2818"/>
        <v>0</v>
      </c>
      <c r="GY41" s="146">
        <f t="shared" si="2818"/>
        <v>0</v>
      </c>
      <c r="GZ41" s="146">
        <f t="shared" si="2818"/>
        <v>0</v>
      </c>
      <c r="HA41" s="147">
        <f t="shared" si="2818"/>
        <v>0</v>
      </c>
      <c r="HB41" s="148"/>
      <c r="HC41" s="149">
        <f t="shared" ref="HC41:HI41" si="2819">SUMIFS(HC16:HC35,$E$16:$E$35,"実績")</f>
        <v>0</v>
      </c>
      <c r="HD41" s="146">
        <f t="shared" si="2819"/>
        <v>0</v>
      </c>
      <c r="HE41" s="146">
        <f t="shared" si="2819"/>
        <v>0</v>
      </c>
      <c r="HF41" s="146">
        <f t="shared" si="2819"/>
        <v>0</v>
      </c>
      <c r="HG41" s="146">
        <f t="shared" si="2819"/>
        <v>0</v>
      </c>
      <c r="HH41" s="146">
        <f t="shared" si="2819"/>
        <v>0</v>
      </c>
      <c r="HI41" s="147">
        <f t="shared" si="2819"/>
        <v>0</v>
      </c>
      <c r="HJ41" s="148"/>
      <c r="HK41" s="149">
        <f t="shared" ref="HK41:HQ41" si="2820">SUMIFS(HK16:HK35,$E$16:$E$35,"実績")</f>
        <v>0</v>
      </c>
      <c r="HL41" s="146">
        <f t="shared" si="2820"/>
        <v>0</v>
      </c>
      <c r="HM41" s="146">
        <f t="shared" si="2820"/>
        <v>0</v>
      </c>
      <c r="HN41" s="146">
        <f t="shared" si="2820"/>
        <v>0</v>
      </c>
      <c r="HO41" s="146">
        <f t="shared" si="2820"/>
        <v>0</v>
      </c>
      <c r="HP41" s="146">
        <f t="shared" si="2820"/>
        <v>0</v>
      </c>
      <c r="HQ41" s="147">
        <f t="shared" si="2820"/>
        <v>0</v>
      </c>
      <c r="HR41" s="148"/>
      <c r="HS41" s="149">
        <f t="shared" ref="HS41:HY41" si="2821">SUMIFS(HS16:HS35,$E$16:$E$35,"実績")</f>
        <v>0</v>
      </c>
      <c r="HT41" s="430">
        <f t="shared" si="2821"/>
        <v>0</v>
      </c>
      <c r="HU41" s="146">
        <f t="shared" si="2821"/>
        <v>0</v>
      </c>
      <c r="HV41" s="146">
        <f t="shared" si="2821"/>
        <v>0</v>
      </c>
      <c r="HW41" s="146">
        <f t="shared" si="2821"/>
        <v>0</v>
      </c>
      <c r="HX41" s="146">
        <f t="shared" si="2821"/>
        <v>0</v>
      </c>
      <c r="HY41" s="147">
        <f t="shared" si="2821"/>
        <v>0</v>
      </c>
      <c r="HZ41" s="148"/>
      <c r="IA41" s="149">
        <f t="shared" ref="IA41:IG41" si="2822">SUMIFS(IA16:IA35,$E$16:$E$35,"実績")</f>
        <v>0</v>
      </c>
      <c r="IB41" s="146">
        <f t="shared" si="2822"/>
        <v>0</v>
      </c>
      <c r="IC41" s="146">
        <f t="shared" si="2822"/>
        <v>0</v>
      </c>
      <c r="ID41" s="146">
        <f t="shared" si="2822"/>
        <v>0</v>
      </c>
      <c r="IE41" s="146">
        <f t="shared" si="2822"/>
        <v>0</v>
      </c>
      <c r="IF41" s="146">
        <f t="shared" si="2822"/>
        <v>0</v>
      </c>
      <c r="IG41" s="147">
        <f t="shared" si="2822"/>
        <v>0</v>
      </c>
      <c r="IH41" s="148"/>
      <c r="II41" s="145">
        <f t="shared" ref="II41:IN41" si="2823">SUMIFS(II16:II35,$E$16:$E$35,"実績")</f>
        <v>0</v>
      </c>
      <c r="IJ41" s="146">
        <f t="shared" si="2823"/>
        <v>0</v>
      </c>
      <c r="IK41" s="146">
        <f t="shared" si="2823"/>
        <v>0</v>
      </c>
      <c r="IL41" s="146">
        <f t="shared" si="2823"/>
        <v>0</v>
      </c>
      <c r="IM41" s="146">
        <f t="shared" si="2823"/>
        <v>0</v>
      </c>
      <c r="IN41" s="147">
        <f t="shared" si="2823"/>
        <v>0</v>
      </c>
      <c r="IO41" s="148"/>
      <c r="IP41" s="145">
        <f t="shared" ref="IP41:IU41" si="2824">SUMIFS(IP16:IP35,$E$16:$E$35,"実績")</f>
        <v>0</v>
      </c>
      <c r="IQ41" s="147">
        <f t="shared" si="2824"/>
        <v>0</v>
      </c>
      <c r="IR41" s="146">
        <f t="shared" si="2824"/>
        <v>0</v>
      </c>
      <c r="IS41" s="146">
        <f t="shared" si="2824"/>
        <v>0</v>
      </c>
      <c r="IT41" s="146">
        <f t="shared" si="2824"/>
        <v>0</v>
      </c>
      <c r="IU41" s="147">
        <f t="shared" si="2824"/>
        <v>0</v>
      </c>
      <c r="IV41" s="145"/>
      <c r="IW41" s="146">
        <f t="shared" ref="IW41:JH41" si="2825">SUMIFS(IW16:IW35,$E$16:$E$35,"実績")</f>
        <v>0</v>
      </c>
      <c r="IX41" s="146">
        <f t="shared" si="2825"/>
        <v>0</v>
      </c>
      <c r="IY41" s="146">
        <f t="shared" si="2825"/>
        <v>0</v>
      </c>
      <c r="IZ41" s="146">
        <f t="shared" si="2825"/>
        <v>0</v>
      </c>
      <c r="JA41" s="146">
        <f t="shared" si="2825"/>
        <v>0</v>
      </c>
      <c r="JB41" s="150">
        <f t="shared" si="2825"/>
        <v>0</v>
      </c>
      <c r="JC41" s="145">
        <f t="shared" si="2825"/>
        <v>0</v>
      </c>
      <c r="JD41" s="146">
        <f t="shared" si="2825"/>
        <v>0</v>
      </c>
      <c r="JE41" s="146">
        <f t="shared" si="2825"/>
        <v>0</v>
      </c>
      <c r="JF41" s="150">
        <f t="shared" si="2825"/>
        <v>0</v>
      </c>
      <c r="JG41" s="878">
        <f t="shared" si="2825"/>
        <v>0</v>
      </c>
      <c r="JH41" s="879">
        <f t="shared" si="2825"/>
        <v>0</v>
      </c>
      <c r="JI41" s="880"/>
      <c r="JJ41" s="878">
        <f>SUMIFS(JJ16:JJ35,$E$16:$E$35,"実績")</f>
        <v>0</v>
      </c>
      <c r="JK41" s="879">
        <f>SUMIFS(JK16:JK35,$E$16:$E$35,"実績")</f>
        <v>0</v>
      </c>
      <c r="JL41" s="880"/>
      <c r="JM41" s="878">
        <f>SUMIFS(JM16:JM35,$E$16:$E$35,"実績")</f>
        <v>0</v>
      </c>
      <c r="JN41" s="879">
        <f>SUMIFS(JN16:JN35,$E$16:$E$35,"実績")</f>
        <v>0</v>
      </c>
      <c r="JO41" s="880"/>
      <c r="JP41" s="878">
        <f>SUMIFS(JP16:JP35,$E$16:$E$35,"実績")</f>
        <v>0</v>
      </c>
      <c r="JQ41" s="879">
        <f>SUMIFS(JQ16:JQ35,$E$16:$E$35,"実績")</f>
        <v>0</v>
      </c>
      <c r="JR41" s="880"/>
      <c r="JS41" s="881">
        <f>SUMIFS(JS16:JS35,$E$16:$E$35,"実績")</f>
        <v>0</v>
      </c>
      <c r="JT41" s="882">
        <f>SUMIFS(JT16:JT35,$E$16:$E$35,"実績")</f>
        <v>0</v>
      </c>
      <c r="JU41" s="880"/>
      <c r="JV41" s="878">
        <f>SUMIFS(JV16:JV35,$E$16:$E$35,"実績")</f>
        <v>0</v>
      </c>
      <c r="JW41" s="879">
        <f>SUMIFS(JW16:JW35,$E$16:$E$35,"実績")</f>
        <v>0</v>
      </c>
      <c r="JX41" s="880"/>
      <c r="JY41" s="878">
        <f>SUMIFS(JY16:JY35,$E$16:$E$35,"実績")</f>
        <v>0</v>
      </c>
      <c r="JZ41" s="879">
        <f>SUMIFS(JZ16:JZ35,$E$16:$E$35,"実績")</f>
        <v>0</v>
      </c>
      <c r="KA41" s="880"/>
      <c r="KB41" s="878">
        <f>SUMIFS(KB16:KB35,$E$16:$E$35,"実績")</f>
        <v>0</v>
      </c>
      <c r="KC41" s="879">
        <f>SUMIFS(KC16:KC35,$E$16:$E$35,"実績")</f>
        <v>0</v>
      </c>
      <c r="KD41" s="880"/>
      <c r="KE41" s="878">
        <f>SUMIFS(KE16:KE35,$E$16:$E$35,"実績")</f>
        <v>0</v>
      </c>
      <c r="KF41" s="879">
        <f>SUMIFS(KF16:KF35,$E$16:$E$35,"実績")</f>
        <v>0</v>
      </c>
      <c r="KG41" s="880"/>
      <c r="KH41" s="878">
        <f>SUMIFS(KH16:KH35,$E$16:$E$35,"実績")</f>
        <v>0</v>
      </c>
      <c r="KI41" s="882">
        <f>SUMIFS(KI16:KI35,$E$16:$E$35,"実績")</f>
        <v>0</v>
      </c>
      <c r="KJ41" s="880"/>
      <c r="KK41" s="883">
        <f>SUMIFS(KK16:KK35,$E$16:$E$35,"実績")</f>
        <v>0</v>
      </c>
      <c r="KL41" s="884">
        <f>SUMIFS(KL16:KL35,$E$16:$E$35,"実績")</f>
        <v>0</v>
      </c>
      <c r="KM41" s="880"/>
      <c r="KN41" s="878">
        <f>SUMIFS(KN16:KN35,$E$16:$E$35,"実績")</f>
        <v>0</v>
      </c>
      <c r="KO41" s="882">
        <f>SUMIFS(KO16:KO35,$E$16:$E$35,"実績")</f>
        <v>0</v>
      </c>
      <c r="KP41" s="880"/>
      <c r="KQ41" s="883">
        <f>SUMIFS(KQ16:KQ35,$E$16:$E$35,"実績")</f>
        <v>0</v>
      </c>
      <c r="KR41" s="884">
        <f>SUMIFS(KR16:KR35,$E$16:$E$35,"実績")</f>
        <v>0</v>
      </c>
      <c r="KS41" s="880"/>
      <c r="KT41" s="878">
        <f>SUMIFS(KT16:KT35,$E$16:$E$35,"実績")</f>
        <v>0</v>
      </c>
      <c r="KU41" s="882">
        <f>SUMIFS(KU16:KU35,$E$16:$E$35,"実績")</f>
        <v>0</v>
      </c>
      <c r="KV41" s="880"/>
      <c r="KW41" s="878">
        <f>SUMIFS(KW16:KW35,$E$16:$E$35,"実績")</f>
        <v>0</v>
      </c>
      <c r="KX41" s="882">
        <f>SUMIFS(KX16:KX35,$E$16:$E$35,"実績")</f>
        <v>0</v>
      </c>
      <c r="KY41" s="880"/>
      <c r="KZ41" s="883">
        <f>SUMIFS(KZ16:KZ35,$E$16:$E$35,"実績")</f>
        <v>0</v>
      </c>
      <c r="LA41" s="884">
        <f>SUMIFS(LA16:LA35,$E$16:$E$35,"実績")</f>
        <v>0</v>
      </c>
      <c r="LB41" s="880"/>
      <c r="LC41" s="878">
        <f>SUMIFS(LC16:LC35,$E$16:$E$35,"実績")</f>
        <v>0</v>
      </c>
      <c r="LD41" s="882">
        <f>SUMIFS(LD16:LD35,$E$16:$E$35,"実績")</f>
        <v>0</v>
      </c>
      <c r="LE41" s="880"/>
      <c r="LF41" s="883">
        <f>SUMIFS(LF16:LF35,$E$16:$E$35,"実績")</f>
        <v>0</v>
      </c>
      <c r="LG41" s="884">
        <f>SUMIFS(LG16:LG35,$E$16:$E$35,"実績")</f>
        <v>0</v>
      </c>
      <c r="LH41" s="880"/>
      <c r="LI41" s="878">
        <f>SUMIFS(LI16:LI35,$E$16:$E$35,"実績")</f>
        <v>0</v>
      </c>
      <c r="LJ41" s="882">
        <f>SUMIFS(LJ16:LJ35,$E$16:$E$35,"実績")</f>
        <v>0</v>
      </c>
      <c r="LK41" s="880"/>
      <c r="LL41" s="883">
        <f>SUMIFS(LL16:LL35,$E$16:$E$35,"実績")</f>
        <v>0</v>
      </c>
      <c r="LM41" s="882">
        <f>SUMIFS(LM16:LM35,$E$16:$E$35,"実績")</f>
        <v>0</v>
      </c>
      <c r="LN41" s="885">
        <f>SUMIFS(LN16:LN35,$E$16:$E$35,"実績")</f>
        <v>0</v>
      </c>
      <c r="LO41" s="886">
        <f>SUMIFS(LO16:LO35,$E$16:$E$35,"実績")</f>
        <v>0</v>
      </c>
      <c r="LP41" s="247"/>
    </row>
    <row r="42" spans="1:353" s="106" customFormat="1" ht="18.75" customHeight="1">
      <c r="A42" s="107"/>
      <c r="B42" s="107"/>
      <c r="C42" s="107"/>
      <c r="D42" s="151"/>
      <c r="E42" s="152"/>
      <c r="F42" s="123" t="s">
        <v>249</v>
      </c>
      <c r="G42" s="153"/>
      <c r="H42" s="154"/>
      <c r="I42" s="154"/>
      <c r="J42" s="154"/>
      <c r="K42" s="154"/>
      <c r="L42" s="154"/>
      <c r="M42" s="154"/>
      <c r="N42" s="154"/>
      <c r="O42" s="154"/>
      <c r="P42" s="154"/>
      <c r="Q42" s="155"/>
      <c r="R42" s="155"/>
      <c r="S42" s="447"/>
      <c r="T42" s="443"/>
      <c r="U42" s="156"/>
      <c r="V42" s="157" t="s">
        <v>250</v>
      </c>
      <c r="W42" s="158">
        <f>SUMIFS(W16:W35,$E$16:$E$35,"実績",$F$16:$F$35,"今回請求")</f>
        <v>70</v>
      </c>
      <c r="X42" s="159"/>
      <c r="Y42" s="158">
        <f t="shared" ref="Y42:AD42" si="2826">SUMIFS(Y16:Y35,$E$16:$E$35,"実績",$F$16:$F$35,"今回請求")</f>
        <v>1</v>
      </c>
      <c r="Z42" s="158">
        <f t="shared" si="2826"/>
        <v>1080</v>
      </c>
      <c r="AA42" s="158">
        <f t="shared" si="2826"/>
        <v>356400</v>
      </c>
      <c r="AB42" s="158">
        <f t="shared" si="2826"/>
        <v>356400</v>
      </c>
      <c r="AC42" s="158">
        <f t="shared" si="2826"/>
        <v>356400</v>
      </c>
      <c r="AD42" s="160">
        <f t="shared" si="2826"/>
        <v>0</v>
      </c>
      <c r="AE42" s="162"/>
      <c r="AF42" s="161">
        <f t="shared" ref="AF42:AL42" si="2827">SUMIFS(AF16:AF35,$E$16:$E$35,"実績",$F$16:$F$35,"今回請求")</f>
        <v>70</v>
      </c>
      <c r="AG42" s="158">
        <f t="shared" si="2827"/>
        <v>1</v>
      </c>
      <c r="AH42" s="158">
        <f t="shared" si="2827"/>
        <v>1080</v>
      </c>
      <c r="AI42" s="158">
        <f t="shared" si="2827"/>
        <v>0</v>
      </c>
      <c r="AJ42" s="158">
        <f t="shared" si="2827"/>
        <v>0</v>
      </c>
      <c r="AK42" s="158">
        <f t="shared" si="2827"/>
        <v>0</v>
      </c>
      <c r="AL42" s="160">
        <f t="shared" si="2827"/>
        <v>0</v>
      </c>
      <c r="AM42" s="162"/>
      <c r="AN42" s="158">
        <f t="shared" ref="AN42:AT42" si="2828">SUMIFS(AN16:AN35,$E$16:$E$35,"実績",$F$16:$F$35,"今回請求")</f>
        <v>140</v>
      </c>
      <c r="AO42" s="158">
        <f t="shared" si="2828"/>
        <v>2</v>
      </c>
      <c r="AP42" s="158">
        <f t="shared" si="2828"/>
        <v>2160</v>
      </c>
      <c r="AQ42" s="158">
        <f t="shared" si="2828"/>
        <v>356400</v>
      </c>
      <c r="AR42" s="158">
        <f t="shared" si="2828"/>
        <v>356400</v>
      </c>
      <c r="AS42" s="158">
        <f t="shared" si="2828"/>
        <v>356400</v>
      </c>
      <c r="AT42" s="160">
        <f t="shared" si="2828"/>
        <v>0</v>
      </c>
      <c r="AU42" s="162"/>
      <c r="AV42" s="158">
        <f>SUMIFS(AV16:AV35,$E$16:$E$35,"実績",$F$16:$F$35,"今回請求")</f>
        <v>50</v>
      </c>
      <c r="AW42" s="159"/>
      <c r="AX42" s="158">
        <f t="shared" ref="AX42:BC42" si="2829">SUMIFS(AX16:AX35,$E$16:$E$35,"実績",$F$16:$F$35,"今回請求")</f>
        <v>1</v>
      </c>
      <c r="AY42" s="158">
        <f t="shared" si="2829"/>
        <v>1000</v>
      </c>
      <c r="AZ42" s="158">
        <f t="shared" si="2829"/>
        <v>320000</v>
      </c>
      <c r="BA42" s="158">
        <f t="shared" si="2829"/>
        <v>320000</v>
      </c>
      <c r="BB42" s="158">
        <f t="shared" si="2829"/>
        <v>320000</v>
      </c>
      <c r="BC42" s="160">
        <f t="shared" si="2829"/>
        <v>0</v>
      </c>
      <c r="BD42" s="162"/>
      <c r="BE42" s="158">
        <f t="shared" ref="BE42:BK42" si="2830">SUMIFS(BE16:BE35,$E$16:$E$35,"実績",$F$16:$F$35,"今回請求")</f>
        <v>0</v>
      </c>
      <c r="BF42" s="158">
        <f t="shared" si="2830"/>
        <v>0</v>
      </c>
      <c r="BG42" s="158">
        <f t="shared" si="2830"/>
        <v>0</v>
      </c>
      <c r="BH42" s="158">
        <f t="shared" si="2830"/>
        <v>0</v>
      </c>
      <c r="BI42" s="158">
        <f t="shared" si="2830"/>
        <v>0</v>
      </c>
      <c r="BJ42" s="158">
        <f t="shared" si="2830"/>
        <v>0</v>
      </c>
      <c r="BK42" s="160">
        <f t="shared" si="2830"/>
        <v>0</v>
      </c>
      <c r="BL42" s="162"/>
      <c r="BM42" s="158">
        <f t="shared" ref="BM42:BS42" si="2831">SUMIFS(BM16:BM35,$E$16:$E$35,"実績",$F$16:$F$35,"今回請求")</f>
        <v>50</v>
      </c>
      <c r="BN42" s="158">
        <f t="shared" si="2831"/>
        <v>1</v>
      </c>
      <c r="BO42" s="158">
        <f t="shared" si="2831"/>
        <v>1000</v>
      </c>
      <c r="BP42" s="158">
        <f t="shared" si="2831"/>
        <v>320000</v>
      </c>
      <c r="BQ42" s="158">
        <f t="shared" si="2831"/>
        <v>320000</v>
      </c>
      <c r="BR42" s="158">
        <f t="shared" si="2831"/>
        <v>320000</v>
      </c>
      <c r="BS42" s="160">
        <f t="shared" si="2831"/>
        <v>0</v>
      </c>
      <c r="BT42" s="162"/>
      <c r="BU42" s="158">
        <f t="shared" ref="BU42:CA42" si="2832">SUMIFS(BU16:BU35,$E$16:$E$35,"実績",$F$16:$F$35,"今回請求")</f>
        <v>0</v>
      </c>
      <c r="BV42" s="158">
        <f t="shared" si="2832"/>
        <v>0</v>
      </c>
      <c r="BW42" s="158">
        <f t="shared" si="2832"/>
        <v>0</v>
      </c>
      <c r="BX42" s="158">
        <f t="shared" si="2832"/>
        <v>0</v>
      </c>
      <c r="BY42" s="158">
        <f t="shared" si="2832"/>
        <v>0</v>
      </c>
      <c r="BZ42" s="158">
        <f t="shared" si="2832"/>
        <v>0</v>
      </c>
      <c r="CA42" s="160">
        <f t="shared" si="2832"/>
        <v>0</v>
      </c>
      <c r="CB42" s="162"/>
      <c r="CC42" s="158">
        <f t="shared" ref="CC42:CI42" si="2833">SUMIFS(CC16:CC35,$E$16:$E$35,"実績",$F$16:$F$35,"今回請求")</f>
        <v>190</v>
      </c>
      <c r="CD42" s="158">
        <f t="shared" si="2833"/>
        <v>3</v>
      </c>
      <c r="CE42" s="158">
        <f t="shared" si="2833"/>
        <v>3160</v>
      </c>
      <c r="CF42" s="158">
        <f t="shared" si="2833"/>
        <v>676400</v>
      </c>
      <c r="CG42" s="158">
        <f t="shared" si="2833"/>
        <v>676400</v>
      </c>
      <c r="CH42" s="158">
        <f t="shared" si="2833"/>
        <v>676400</v>
      </c>
      <c r="CI42" s="160">
        <f t="shared" si="2833"/>
        <v>0</v>
      </c>
      <c r="CJ42" s="162"/>
      <c r="CK42" s="160">
        <f>SUMIFS(CK16:CK35,$E$16:$E$35,"実績",$F$16:$F$35,"今回請求")</f>
        <v>160</v>
      </c>
      <c r="CL42" s="158"/>
      <c r="CM42" s="158">
        <f>SUMIFS(CM16:CM35,$E$16:$E$35,"実績",$F$16:$F$35,"今回請求")</f>
        <v>1</v>
      </c>
      <c r="CN42" s="158">
        <f t="shared" ref="CN42:CR42" si="2834">SUMIFS(CN16:CN35,$E$16:$E$35,"実績",$F$16:$F$35,"今回請求")</f>
        <v>2000</v>
      </c>
      <c r="CO42" s="158">
        <f t="shared" si="2834"/>
        <v>660000</v>
      </c>
      <c r="CP42" s="158">
        <f t="shared" si="2834"/>
        <v>660000</v>
      </c>
      <c r="CQ42" s="158">
        <f t="shared" si="2834"/>
        <v>660000</v>
      </c>
      <c r="CR42" s="160">
        <f t="shared" si="2834"/>
        <v>0</v>
      </c>
      <c r="CS42" s="162"/>
      <c r="CT42" s="161">
        <f t="shared" ref="CT42:CZ42" si="2835">SUMIFS(CT16:CT35,$E$16:$E$35,"実績",$F$16:$F$35,"今回請求")</f>
        <v>0</v>
      </c>
      <c r="CU42" s="158">
        <f t="shared" si="2835"/>
        <v>0</v>
      </c>
      <c r="CV42" s="158">
        <f t="shared" si="2835"/>
        <v>0</v>
      </c>
      <c r="CW42" s="158">
        <f t="shared" si="2835"/>
        <v>0</v>
      </c>
      <c r="CX42" s="158">
        <f t="shared" si="2835"/>
        <v>0</v>
      </c>
      <c r="CY42" s="158">
        <f t="shared" si="2835"/>
        <v>0</v>
      </c>
      <c r="CZ42" s="160">
        <f t="shared" si="2835"/>
        <v>0</v>
      </c>
      <c r="DA42" s="162"/>
      <c r="DB42" s="158">
        <f t="shared" ref="DB42:DH42" si="2836">SUMIFS(DB16:DB35,$E$16:$E$35,"実績",$F$16:$F$35,"今回請求")</f>
        <v>160</v>
      </c>
      <c r="DC42" s="158">
        <f t="shared" si="2836"/>
        <v>0</v>
      </c>
      <c r="DD42" s="158">
        <f t="shared" si="2836"/>
        <v>0</v>
      </c>
      <c r="DE42" s="158">
        <f t="shared" si="2836"/>
        <v>0</v>
      </c>
      <c r="DF42" s="158">
        <f t="shared" si="2836"/>
        <v>0</v>
      </c>
      <c r="DG42" s="158">
        <f t="shared" si="2836"/>
        <v>0</v>
      </c>
      <c r="DH42" s="160">
        <f t="shared" si="2836"/>
        <v>0</v>
      </c>
      <c r="DI42" s="162"/>
      <c r="DJ42" s="160">
        <f>SUMIFS(DJ16:DJ35,$E$16:$E$35,"実績",$F$16:$F$35,"今回請求")</f>
        <v>0</v>
      </c>
      <c r="DK42" s="158"/>
      <c r="DL42" s="158">
        <f t="shared" ref="DL42:DQ42" si="2837">SUMIFS(DL16:DL35,$E$16:$E$35,"実績",$F$16:$F$35,"今回請求")</f>
        <v>0</v>
      </c>
      <c r="DM42" s="158">
        <f t="shared" si="2837"/>
        <v>0</v>
      </c>
      <c r="DN42" s="158">
        <f t="shared" si="2837"/>
        <v>0</v>
      </c>
      <c r="DO42" s="158">
        <f t="shared" si="2837"/>
        <v>0</v>
      </c>
      <c r="DP42" s="158">
        <f t="shared" si="2837"/>
        <v>0</v>
      </c>
      <c r="DQ42" s="160">
        <f t="shared" si="2837"/>
        <v>0</v>
      </c>
      <c r="DR42" s="162"/>
      <c r="DS42" s="158">
        <f t="shared" ref="DS42:DY42" si="2838">SUMIFS(DS16:DS35,$E$16:$E$35,"実績",$F$16:$F$35,"今回請求")</f>
        <v>0</v>
      </c>
      <c r="DT42" s="158">
        <f t="shared" si="2838"/>
        <v>0</v>
      </c>
      <c r="DU42" s="158">
        <f t="shared" si="2838"/>
        <v>0</v>
      </c>
      <c r="DV42" s="158">
        <f t="shared" si="2838"/>
        <v>0</v>
      </c>
      <c r="DW42" s="158">
        <f t="shared" si="2838"/>
        <v>0</v>
      </c>
      <c r="DX42" s="158">
        <f t="shared" si="2838"/>
        <v>0</v>
      </c>
      <c r="DY42" s="160">
        <f t="shared" si="2838"/>
        <v>0</v>
      </c>
      <c r="DZ42" s="162"/>
      <c r="EA42" s="158">
        <f t="shared" ref="EA42:EG42" si="2839">SUMIFS(EA16:EA35,$E$16:$E$35,"実績",$F$16:$F$35,"今回請求")</f>
        <v>0</v>
      </c>
      <c r="EB42" s="158">
        <f t="shared" si="2839"/>
        <v>0</v>
      </c>
      <c r="EC42" s="158">
        <f t="shared" si="2839"/>
        <v>0</v>
      </c>
      <c r="ED42" s="158">
        <f t="shared" si="2839"/>
        <v>0</v>
      </c>
      <c r="EE42" s="158">
        <f t="shared" si="2839"/>
        <v>0</v>
      </c>
      <c r="EF42" s="158">
        <f t="shared" si="2839"/>
        <v>0</v>
      </c>
      <c r="EG42" s="160">
        <f t="shared" si="2839"/>
        <v>0</v>
      </c>
      <c r="EH42" s="162"/>
      <c r="EI42" s="158">
        <f t="shared" ref="EI42:EO42" si="2840">SUMIFS(EI16:EI35,$E$16:$E$35,"実績",$F$16:$F$35,"今回請求")</f>
        <v>0</v>
      </c>
      <c r="EJ42" s="158">
        <f t="shared" si="2840"/>
        <v>0</v>
      </c>
      <c r="EK42" s="158">
        <f t="shared" si="2840"/>
        <v>0</v>
      </c>
      <c r="EL42" s="158">
        <f t="shared" si="2840"/>
        <v>0</v>
      </c>
      <c r="EM42" s="158">
        <f t="shared" si="2840"/>
        <v>0</v>
      </c>
      <c r="EN42" s="158">
        <f t="shared" si="2840"/>
        <v>0</v>
      </c>
      <c r="EO42" s="160">
        <f t="shared" si="2840"/>
        <v>0</v>
      </c>
      <c r="EP42" s="162"/>
      <c r="EQ42" s="163">
        <f t="shared" ref="EQ42:EW42" si="2841">SUMIFS(EQ16:EQ35,$E$16:$E$35,"実績",$F$16:$F$35,"今回請求")</f>
        <v>0</v>
      </c>
      <c r="ER42" s="158">
        <f t="shared" si="2841"/>
        <v>0</v>
      </c>
      <c r="ES42" s="158">
        <f t="shared" si="2841"/>
        <v>0</v>
      </c>
      <c r="ET42" s="158">
        <f t="shared" si="2841"/>
        <v>0</v>
      </c>
      <c r="EU42" s="158">
        <f t="shared" si="2841"/>
        <v>0</v>
      </c>
      <c r="EV42" s="158">
        <f t="shared" si="2841"/>
        <v>0</v>
      </c>
      <c r="EW42" s="160">
        <f t="shared" si="2841"/>
        <v>0</v>
      </c>
      <c r="EX42" s="162"/>
      <c r="EY42" s="163">
        <f t="shared" ref="EY42:FE42" si="2842">SUMIFS(EY16:EY35,$E$16:$E$35,"実績",$F$16:$F$35,"今回請求")</f>
        <v>0</v>
      </c>
      <c r="EZ42" s="158">
        <f t="shared" si="2842"/>
        <v>0</v>
      </c>
      <c r="FA42" s="158">
        <f t="shared" si="2842"/>
        <v>0</v>
      </c>
      <c r="FB42" s="158">
        <f t="shared" si="2842"/>
        <v>0</v>
      </c>
      <c r="FC42" s="158">
        <f t="shared" si="2842"/>
        <v>0</v>
      </c>
      <c r="FD42" s="158">
        <f t="shared" si="2842"/>
        <v>0</v>
      </c>
      <c r="FE42" s="160">
        <f t="shared" si="2842"/>
        <v>0</v>
      </c>
      <c r="FF42" s="162"/>
      <c r="FG42" s="163">
        <f t="shared" ref="FG42:FM42" si="2843">SUMIFS(FG16:FG35,$E$16:$E$35,"実績",$F$16:$F$35,"今回請求")</f>
        <v>0</v>
      </c>
      <c r="FH42" s="158">
        <f t="shared" si="2843"/>
        <v>0</v>
      </c>
      <c r="FI42" s="158">
        <f t="shared" si="2843"/>
        <v>0</v>
      </c>
      <c r="FJ42" s="158">
        <f t="shared" si="2843"/>
        <v>0</v>
      </c>
      <c r="FK42" s="158">
        <f t="shared" si="2843"/>
        <v>0</v>
      </c>
      <c r="FL42" s="158">
        <f t="shared" si="2843"/>
        <v>0</v>
      </c>
      <c r="FM42" s="160">
        <f t="shared" si="2843"/>
        <v>0</v>
      </c>
      <c r="FN42" s="162"/>
      <c r="FO42" s="163">
        <f t="shared" ref="FO42:FU42" si="2844">SUMIFS(FO16:FO35,$E$16:$E$35,"実績",$F$16:$F$35,"今回請求")</f>
        <v>0</v>
      </c>
      <c r="FP42" s="158">
        <f t="shared" si="2844"/>
        <v>0</v>
      </c>
      <c r="FQ42" s="158">
        <f t="shared" si="2844"/>
        <v>0</v>
      </c>
      <c r="FR42" s="158">
        <f t="shared" si="2844"/>
        <v>0</v>
      </c>
      <c r="FS42" s="158">
        <f t="shared" si="2844"/>
        <v>0</v>
      </c>
      <c r="FT42" s="158">
        <f t="shared" si="2844"/>
        <v>0</v>
      </c>
      <c r="FU42" s="160">
        <f t="shared" si="2844"/>
        <v>0</v>
      </c>
      <c r="FV42" s="162"/>
      <c r="FW42" s="159">
        <f t="shared" ref="FW42:GB42" si="2845">SUMIFS(FW16:FW35,$E$16:$E$35,"実績",$F$16:$F$35,"今回請求")</f>
        <v>0</v>
      </c>
      <c r="FX42" s="158">
        <f t="shared" si="2845"/>
        <v>0</v>
      </c>
      <c r="FY42" s="158">
        <f t="shared" si="2845"/>
        <v>0</v>
      </c>
      <c r="FZ42" s="158">
        <f t="shared" si="2845"/>
        <v>0</v>
      </c>
      <c r="GA42" s="158">
        <f t="shared" si="2845"/>
        <v>0</v>
      </c>
      <c r="GB42" s="160">
        <f t="shared" si="2845"/>
        <v>0</v>
      </c>
      <c r="GC42" s="162"/>
      <c r="GD42" s="163">
        <f>SUMIFS(GD16:GD35,$E$16:$E$35,"実績",$F$16:$F$35,"今回請求")</f>
        <v>0</v>
      </c>
      <c r="GE42" s="158"/>
      <c r="GF42" s="158">
        <f t="shared" ref="GF42:GK42" si="2846">SUMIFS(GF16:GF35,$E$16:$E$35,"実績",$F$16:$F$35,"今回請求")</f>
        <v>0</v>
      </c>
      <c r="GG42" s="158">
        <f t="shared" si="2846"/>
        <v>0</v>
      </c>
      <c r="GH42" s="158">
        <f t="shared" si="2846"/>
        <v>0</v>
      </c>
      <c r="GI42" s="158">
        <f t="shared" si="2846"/>
        <v>0</v>
      </c>
      <c r="GJ42" s="158">
        <f t="shared" si="2846"/>
        <v>0</v>
      </c>
      <c r="GK42" s="160">
        <f t="shared" si="2846"/>
        <v>0</v>
      </c>
      <c r="GL42" s="162"/>
      <c r="GM42" s="163">
        <f t="shared" ref="GM42:GS42" si="2847">SUMIFS(GM16:GM35,$E$16:$E$35,"実績",$F$16:$F$35,"今回請求")</f>
        <v>0</v>
      </c>
      <c r="GN42" s="158">
        <f t="shared" si="2847"/>
        <v>0</v>
      </c>
      <c r="GO42" s="158">
        <f t="shared" si="2847"/>
        <v>0</v>
      </c>
      <c r="GP42" s="158">
        <f t="shared" si="2847"/>
        <v>0</v>
      </c>
      <c r="GQ42" s="158">
        <f t="shared" si="2847"/>
        <v>0</v>
      </c>
      <c r="GR42" s="158">
        <f t="shared" si="2847"/>
        <v>0</v>
      </c>
      <c r="GS42" s="160">
        <f t="shared" si="2847"/>
        <v>0</v>
      </c>
      <c r="GT42" s="162"/>
      <c r="GU42" s="163">
        <f t="shared" ref="GU42:HA42" si="2848">SUMIFS(GU16:GU35,$E$16:$E$35,"実績",$F$16:$F$35,"今回請求")</f>
        <v>0</v>
      </c>
      <c r="GV42" s="158">
        <f t="shared" si="2848"/>
        <v>0</v>
      </c>
      <c r="GW42" s="158">
        <f t="shared" si="2848"/>
        <v>0</v>
      </c>
      <c r="GX42" s="158">
        <f t="shared" si="2848"/>
        <v>0</v>
      </c>
      <c r="GY42" s="158">
        <f t="shared" si="2848"/>
        <v>0</v>
      </c>
      <c r="GZ42" s="158">
        <f t="shared" si="2848"/>
        <v>0</v>
      </c>
      <c r="HA42" s="160">
        <f t="shared" si="2848"/>
        <v>0</v>
      </c>
      <c r="HB42" s="162"/>
      <c r="HC42" s="163">
        <f t="shared" ref="HC42:HI42" si="2849">SUMIFS(HC16:HC35,$E$16:$E$35,"実績",$F$16:$F$35,"今回請求")</f>
        <v>0</v>
      </c>
      <c r="HD42" s="158">
        <f t="shared" si="2849"/>
        <v>0</v>
      </c>
      <c r="HE42" s="158">
        <f t="shared" si="2849"/>
        <v>0</v>
      </c>
      <c r="HF42" s="158">
        <f t="shared" si="2849"/>
        <v>0</v>
      </c>
      <c r="HG42" s="158">
        <f t="shared" si="2849"/>
        <v>0</v>
      </c>
      <c r="HH42" s="158">
        <f t="shared" si="2849"/>
        <v>0</v>
      </c>
      <c r="HI42" s="160">
        <f t="shared" si="2849"/>
        <v>0</v>
      </c>
      <c r="HJ42" s="162"/>
      <c r="HK42" s="163">
        <f t="shared" ref="HK42:HQ42" si="2850">SUMIFS(HK16:HK35,$E$16:$E$35,"実績",$F$16:$F$35,"今回請求")</f>
        <v>0</v>
      </c>
      <c r="HL42" s="158">
        <f t="shared" si="2850"/>
        <v>0</v>
      </c>
      <c r="HM42" s="158">
        <f t="shared" si="2850"/>
        <v>0</v>
      </c>
      <c r="HN42" s="158">
        <f t="shared" si="2850"/>
        <v>0</v>
      </c>
      <c r="HO42" s="158">
        <f t="shared" si="2850"/>
        <v>0</v>
      </c>
      <c r="HP42" s="158">
        <f t="shared" si="2850"/>
        <v>0</v>
      </c>
      <c r="HQ42" s="160">
        <f t="shared" si="2850"/>
        <v>0</v>
      </c>
      <c r="HR42" s="162"/>
      <c r="HS42" s="163">
        <f t="shared" ref="HS42:HY42" si="2851">SUMIFS(HS16:HS35,$E$16:$E$35,"実績",$F$16:$F$35,"今回請求")</f>
        <v>0</v>
      </c>
      <c r="HT42" s="431">
        <f t="shared" si="2851"/>
        <v>0</v>
      </c>
      <c r="HU42" s="158">
        <f t="shared" si="2851"/>
        <v>0</v>
      </c>
      <c r="HV42" s="158">
        <f t="shared" si="2851"/>
        <v>0</v>
      </c>
      <c r="HW42" s="158">
        <f t="shared" si="2851"/>
        <v>0</v>
      </c>
      <c r="HX42" s="158">
        <f t="shared" si="2851"/>
        <v>0</v>
      </c>
      <c r="HY42" s="160">
        <f t="shared" si="2851"/>
        <v>0</v>
      </c>
      <c r="HZ42" s="162"/>
      <c r="IA42" s="163">
        <f t="shared" ref="IA42:IG42" si="2852">SUMIFS(IA16:IA35,$E$16:$E$35,"実績",$F$16:$F$35,"今回請求")</f>
        <v>0</v>
      </c>
      <c r="IB42" s="158">
        <f t="shared" si="2852"/>
        <v>0</v>
      </c>
      <c r="IC42" s="158">
        <f t="shared" si="2852"/>
        <v>0</v>
      </c>
      <c r="ID42" s="158">
        <f t="shared" si="2852"/>
        <v>0</v>
      </c>
      <c r="IE42" s="158">
        <f t="shared" si="2852"/>
        <v>0</v>
      </c>
      <c r="IF42" s="158">
        <f t="shared" si="2852"/>
        <v>0</v>
      </c>
      <c r="IG42" s="160">
        <f t="shared" si="2852"/>
        <v>0</v>
      </c>
      <c r="IH42" s="162"/>
      <c r="II42" s="159">
        <f t="shared" ref="II42:IN42" si="2853">SUMIFS(II16:II35,$E$16:$E$35,"実績",$F$16:$F$35,"今回請求")</f>
        <v>0</v>
      </c>
      <c r="IJ42" s="158">
        <f t="shared" si="2853"/>
        <v>0</v>
      </c>
      <c r="IK42" s="158">
        <f t="shared" si="2853"/>
        <v>0</v>
      </c>
      <c r="IL42" s="158">
        <f t="shared" si="2853"/>
        <v>0</v>
      </c>
      <c r="IM42" s="158">
        <f t="shared" si="2853"/>
        <v>0</v>
      </c>
      <c r="IN42" s="160">
        <f t="shared" si="2853"/>
        <v>0</v>
      </c>
      <c r="IO42" s="162"/>
      <c r="IP42" s="159">
        <f t="shared" ref="IP42:IU42" si="2854">SUMIFS(IP16:IP35,$E$16:$E$35,"実績",$F$16:$F$35,"今回請求")</f>
        <v>0</v>
      </c>
      <c r="IQ42" s="158">
        <f t="shared" si="2854"/>
        <v>0</v>
      </c>
      <c r="IR42" s="158">
        <f t="shared" si="2854"/>
        <v>0</v>
      </c>
      <c r="IS42" s="158">
        <f t="shared" si="2854"/>
        <v>0</v>
      </c>
      <c r="IT42" s="158">
        <f t="shared" si="2854"/>
        <v>0</v>
      </c>
      <c r="IU42" s="160">
        <f t="shared" si="2854"/>
        <v>0</v>
      </c>
      <c r="IV42" s="159"/>
      <c r="IW42" s="158">
        <f t="shared" ref="IW42:JH42" si="2855">SUMIFS(IW16:IW35,$E$16:$E$35,"実績",$F$16:$F$35,"今回請求")</f>
        <v>0</v>
      </c>
      <c r="IX42" s="158">
        <f t="shared" si="2855"/>
        <v>0</v>
      </c>
      <c r="IY42" s="158">
        <f t="shared" si="2855"/>
        <v>0</v>
      </c>
      <c r="IZ42" s="158">
        <f t="shared" si="2855"/>
        <v>0</v>
      </c>
      <c r="JA42" s="158">
        <f t="shared" si="2855"/>
        <v>0</v>
      </c>
      <c r="JB42" s="160">
        <f t="shared" si="2855"/>
        <v>0</v>
      </c>
      <c r="JC42" s="159">
        <f t="shared" si="2855"/>
        <v>0</v>
      </c>
      <c r="JD42" s="158">
        <f t="shared" si="2855"/>
        <v>0</v>
      </c>
      <c r="JE42" s="158">
        <f t="shared" si="2855"/>
        <v>0</v>
      </c>
      <c r="JF42" s="164">
        <f t="shared" si="2855"/>
        <v>0</v>
      </c>
      <c r="JG42" s="887">
        <f t="shared" si="2855"/>
        <v>0</v>
      </c>
      <c r="JH42" s="888">
        <f t="shared" si="2855"/>
        <v>0</v>
      </c>
      <c r="JI42" s="889"/>
      <c r="JJ42" s="887">
        <f>SUMIFS(JJ16:JJ35,$E$16:$E$35,"実績",$F$16:$F$35,"今回請求")</f>
        <v>0</v>
      </c>
      <c r="JK42" s="888">
        <f>SUMIFS(JK16:JK35,$E$16:$E$35,"実績",$F$16:$F$35,"今回請求")</f>
        <v>0</v>
      </c>
      <c r="JL42" s="889"/>
      <c r="JM42" s="887">
        <f>SUMIFS(JM16:JM35,$E$16:$E$35,"実績",$F$16:$F$35,"今回請求")</f>
        <v>0</v>
      </c>
      <c r="JN42" s="888">
        <f>SUMIFS(JN16:JN35,$E$16:$E$35,"実績",$F$16:$F$35,"今回請求")</f>
        <v>0</v>
      </c>
      <c r="JO42" s="889"/>
      <c r="JP42" s="887">
        <f>SUMIFS(JP16:JP35,$E$16:$E$35,"実績",$F$16:$F$35,"今回請求")</f>
        <v>0</v>
      </c>
      <c r="JQ42" s="888">
        <f>SUMIFS(JQ16:JQ35,$E$16:$E$35,"実績",$F$16:$F$35,"今回請求")</f>
        <v>0</v>
      </c>
      <c r="JR42" s="889"/>
      <c r="JS42" s="890">
        <f>SUMIFS(JS16:JS35,$E$16:$E$35,"実績",$F$16:$F$35,"今回請求")</f>
        <v>0</v>
      </c>
      <c r="JT42" s="891">
        <f>SUMIFS(JT16:JT35,$E$16:$E$35,"実績",$F$16:$F$35,"今回請求")</f>
        <v>0</v>
      </c>
      <c r="JU42" s="889"/>
      <c r="JV42" s="887">
        <f>SUMIFS(JV16:JV35,$E$16:$E$35,"実績",$F$16:$F$35,"今回請求")</f>
        <v>0</v>
      </c>
      <c r="JW42" s="888">
        <f>SUMIFS(JW16:JW35,$E$16:$E$35,"実績",$F$16:$F$35,"今回請求")</f>
        <v>0</v>
      </c>
      <c r="JX42" s="889"/>
      <c r="JY42" s="887">
        <f>SUMIFS(JY16:JY35,$E$16:$E$35,"実績",$F$16:$F$35,"今回請求")</f>
        <v>0</v>
      </c>
      <c r="JZ42" s="888">
        <f>SUMIFS(JZ16:JZ35,$E$16:$E$35,"実績",$F$16:$F$35,"今回請求")</f>
        <v>0</v>
      </c>
      <c r="KA42" s="889"/>
      <c r="KB42" s="887">
        <f>SUMIFS(KB16:KB35,$E$16:$E$35,"実績",$F$16:$F$35,"今回請求")</f>
        <v>0</v>
      </c>
      <c r="KC42" s="888">
        <f>SUMIFS(KC16:KC35,$E$16:$E$35,"実績",$F$16:$F$35,"今回請求")</f>
        <v>0</v>
      </c>
      <c r="KD42" s="889"/>
      <c r="KE42" s="887">
        <f>SUMIFS(KE16:KE35,$E$16:$E$35,"実績",$F$16:$F$35,"今回請求")</f>
        <v>0</v>
      </c>
      <c r="KF42" s="888">
        <f>SUMIFS(KF16:KF35,$E$16:$E$35,"実績",$F$16:$F$35,"今回請求")</f>
        <v>0</v>
      </c>
      <c r="KG42" s="889"/>
      <c r="KH42" s="892">
        <f>SUMIFS(KH16:KH35,$E$16:$E$35,"実績",$F$16:$F$35,"今回請求")</f>
        <v>0</v>
      </c>
      <c r="KI42" s="891">
        <f>SUMIFS(KI16:KI35,$E$16:$E$35,"実績",$F$16:$F$35,"今回請求")</f>
        <v>0</v>
      </c>
      <c r="KJ42" s="889"/>
      <c r="KK42" s="893">
        <f>SUMIFS(KK16:KK35,$E$16:$E$35,"実績",$F$16:$F$35,"今回請求")</f>
        <v>0</v>
      </c>
      <c r="KL42" s="894">
        <f>SUMIFS(KL16:KL35,$E$16:$E$35,"実績",$F$16:$F$35,"今回請求")</f>
        <v>0</v>
      </c>
      <c r="KM42" s="889"/>
      <c r="KN42" s="892">
        <f>SUMIFS(KN16:KN35,$E$16:$E$35,"実績",$F$16:$F$35,"今回請求")</f>
        <v>0</v>
      </c>
      <c r="KO42" s="891">
        <f>SUMIFS(KO16:KO35,$E$16:$E$35,"実績",$F$16:$F$35,"今回請求")</f>
        <v>0</v>
      </c>
      <c r="KP42" s="889"/>
      <c r="KQ42" s="893">
        <f>SUMIFS(KQ16:KQ35,$E$16:$E$35,"実績",$F$16:$F$35,"今回請求")</f>
        <v>0</v>
      </c>
      <c r="KR42" s="894">
        <f>SUMIFS(KR16:KR35,$E$16:$E$35,"実績",$F$16:$F$35,"今回請求")</f>
        <v>0</v>
      </c>
      <c r="KS42" s="889"/>
      <c r="KT42" s="892">
        <f>SUMIFS(KT16:KT35,$E$16:$E$35,"実績",$F$16:$F$35,"今回請求")</f>
        <v>0</v>
      </c>
      <c r="KU42" s="891">
        <f>SUMIFS(KU16:KU35,$E$16:$E$35,"実績",$F$16:$F$35,"今回請求")</f>
        <v>0</v>
      </c>
      <c r="KV42" s="889"/>
      <c r="KW42" s="892">
        <f>SUMIFS(KW16:KW35,$E$16:$E$35,"実績",$F$16:$F$35,"今回請求")</f>
        <v>0</v>
      </c>
      <c r="KX42" s="891">
        <f>SUMIFS(KX16:KX35,$E$16:$E$35,"実績",$F$16:$F$35,"今回請求")</f>
        <v>0</v>
      </c>
      <c r="KY42" s="889"/>
      <c r="KZ42" s="893">
        <f>SUMIFS(KZ16:KZ35,$E$16:$E$35,"実績",$F$16:$F$35,"今回請求")</f>
        <v>0</v>
      </c>
      <c r="LA42" s="894">
        <f>SUMIFS(LA16:LA35,$E$16:$E$35,"実績",$F$16:$F$35,"今回請求")</f>
        <v>0</v>
      </c>
      <c r="LB42" s="889"/>
      <c r="LC42" s="892">
        <f>SUMIFS(LC16:LC35,$E$16:$E$35,"実績",$F$16:$F$35,"今回請求")</f>
        <v>0</v>
      </c>
      <c r="LD42" s="891">
        <f>SUMIFS(LD16:LD35,$E$16:$E$35,"実績",$F$16:$F$35,"今回請求")</f>
        <v>0</v>
      </c>
      <c r="LE42" s="889"/>
      <c r="LF42" s="893">
        <f>SUMIFS(LF16:LF35,$E$16:$E$35,"実績",$F$16:$F$35,"今回請求")</f>
        <v>0</v>
      </c>
      <c r="LG42" s="894">
        <f>SUMIFS(LG16:LG35,$E$16:$E$35,"実績",$F$16:$F$35,"今回請求")</f>
        <v>0</v>
      </c>
      <c r="LH42" s="889"/>
      <c r="LI42" s="892">
        <f>SUMIFS(LI16:LI35,$E$16:$E$35,"実績",$F$16:$F$35,"今回請求")</f>
        <v>0</v>
      </c>
      <c r="LJ42" s="891">
        <f>SUMIFS(LJ16:LJ35,$E$16:$E$35,"実績",$F$16:$F$35,"今回請求")</f>
        <v>0</v>
      </c>
      <c r="LK42" s="889"/>
      <c r="LL42" s="893">
        <f>SUMIFS(LL16:LL35,$E$16:$E$35,"実績",$F$16:$F$35,"今回請求")</f>
        <v>0</v>
      </c>
      <c r="LM42" s="891">
        <f>SUMIFS(LM16:LM35,$E$16:$E$35,"実績",$F$16:$F$35,"今回請求")</f>
        <v>0</v>
      </c>
      <c r="LN42" s="895">
        <f>SUMIFS(LN16:LN35,$E$16:$E$35,"実績",$F$16:$F$35,"今回請求")</f>
        <v>0</v>
      </c>
      <c r="LO42" s="896">
        <f>SUMIFS(LO16:LO35,$E$16:$E$35,"実績",$F$16:$F$35,"今回請求")</f>
        <v>0</v>
      </c>
      <c r="LP42" s="151"/>
      <c r="LQ42" s="107"/>
      <c r="LR42" s="107"/>
      <c r="LS42" s="432"/>
      <c r="LT42" s="433"/>
      <c r="LU42" s="433"/>
      <c r="LV42" s="433"/>
      <c r="LW42" s="432"/>
      <c r="LX42" s="433"/>
      <c r="LY42" s="433"/>
      <c r="LZ42" s="433"/>
      <c r="MA42" s="433"/>
      <c r="MB42" s="434"/>
      <c r="MC42" s="432"/>
      <c r="MD42" s="434"/>
      <c r="ME42" s="435"/>
      <c r="MF42" s="435"/>
      <c r="MG42" s="435"/>
      <c r="MH42" s="435"/>
      <c r="MI42" s="435"/>
      <c r="MJ42" s="436"/>
      <c r="MK42" s="436"/>
      <c r="ML42" s="436"/>
      <c r="MM42" s="436"/>
      <c r="MN42" s="437"/>
      <c r="MO42" s="437"/>
    </row>
    <row r="43" spans="1:353" s="106" customFormat="1" ht="18.75" customHeight="1" thickBot="1">
      <c r="A43" s="107"/>
      <c r="B43" s="107"/>
      <c r="C43" s="107"/>
      <c r="D43" s="165"/>
      <c r="E43" s="166"/>
      <c r="F43" s="167" t="s">
        <v>251</v>
      </c>
      <c r="G43" s="168"/>
      <c r="H43" s="169"/>
      <c r="I43" s="169"/>
      <c r="J43" s="169"/>
      <c r="K43" s="169"/>
      <c r="L43" s="169"/>
      <c r="M43" s="169"/>
      <c r="N43" s="169"/>
      <c r="O43" s="169"/>
      <c r="P43" s="169"/>
      <c r="Q43" s="170"/>
      <c r="R43" s="170"/>
      <c r="S43" s="448"/>
      <c r="T43" s="449"/>
      <c r="U43" s="169"/>
      <c r="V43" s="171" t="s">
        <v>252</v>
      </c>
      <c r="W43" s="172">
        <f>SUMIFS(W16:W35,$E$16:$E$35,"実績",$F$16:$F$35,"済")</f>
        <v>0</v>
      </c>
      <c r="X43" s="173"/>
      <c r="Y43" s="172">
        <f t="shared" ref="Y43:AD43" si="2856">SUMIFS(Y16:Y35,$E$16:$E$35,"実績",$F$16:$F$35,"済")</f>
        <v>0</v>
      </c>
      <c r="Z43" s="172">
        <f t="shared" si="2856"/>
        <v>0</v>
      </c>
      <c r="AA43" s="172">
        <f t="shared" si="2856"/>
        <v>0</v>
      </c>
      <c r="AB43" s="172">
        <f t="shared" si="2856"/>
        <v>0</v>
      </c>
      <c r="AC43" s="172">
        <f t="shared" si="2856"/>
        <v>0</v>
      </c>
      <c r="AD43" s="174">
        <f t="shared" si="2856"/>
        <v>0</v>
      </c>
      <c r="AE43" s="176"/>
      <c r="AF43" s="175">
        <f t="shared" ref="AF43:AL43" si="2857">SUMIFS(AF16:AF35,$E$16:$E$35,"実績",$F$16:$F$35,"済")</f>
        <v>0</v>
      </c>
      <c r="AG43" s="172">
        <f t="shared" si="2857"/>
        <v>0</v>
      </c>
      <c r="AH43" s="172">
        <f t="shared" si="2857"/>
        <v>0</v>
      </c>
      <c r="AI43" s="172">
        <f t="shared" si="2857"/>
        <v>0</v>
      </c>
      <c r="AJ43" s="172">
        <f t="shared" si="2857"/>
        <v>0</v>
      </c>
      <c r="AK43" s="172">
        <f t="shared" si="2857"/>
        <v>0</v>
      </c>
      <c r="AL43" s="174">
        <f t="shared" si="2857"/>
        <v>0</v>
      </c>
      <c r="AM43" s="176"/>
      <c r="AN43" s="172">
        <f t="shared" ref="AN43:AT43" si="2858">SUMIFS(AN16:AN35,$E$16:$E$35,"実績",$F$16:$F$35,"済")</f>
        <v>0</v>
      </c>
      <c r="AO43" s="172">
        <f t="shared" si="2858"/>
        <v>0</v>
      </c>
      <c r="AP43" s="172">
        <f t="shared" si="2858"/>
        <v>0</v>
      </c>
      <c r="AQ43" s="172">
        <f t="shared" si="2858"/>
        <v>0</v>
      </c>
      <c r="AR43" s="172">
        <f t="shared" si="2858"/>
        <v>0</v>
      </c>
      <c r="AS43" s="172">
        <f t="shared" si="2858"/>
        <v>0</v>
      </c>
      <c r="AT43" s="174">
        <f t="shared" si="2858"/>
        <v>0</v>
      </c>
      <c r="AU43" s="176"/>
      <c r="AV43" s="172">
        <f>SUMIFS(AV16:AV35,$E$16:$E$35,"実績",$F$16:$F$35,"済")</f>
        <v>0</v>
      </c>
      <c r="AW43" s="173"/>
      <c r="AX43" s="172">
        <f t="shared" ref="AX43:BC43" si="2859">SUMIFS(AX16:AX35,$E$16:$E$35,"実績",$F$16:$F$35,"済")</f>
        <v>0</v>
      </c>
      <c r="AY43" s="172">
        <f t="shared" si="2859"/>
        <v>0</v>
      </c>
      <c r="AZ43" s="172">
        <f t="shared" si="2859"/>
        <v>0</v>
      </c>
      <c r="BA43" s="172">
        <f t="shared" si="2859"/>
        <v>0</v>
      </c>
      <c r="BB43" s="172">
        <f t="shared" si="2859"/>
        <v>0</v>
      </c>
      <c r="BC43" s="174">
        <f t="shared" si="2859"/>
        <v>0</v>
      </c>
      <c r="BD43" s="176"/>
      <c r="BE43" s="172">
        <f t="shared" ref="BE43:BK43" si="2860">SUMIFS(BE16:BE35,$E$16:$E$35,"実績",$F$16:$F$35,"済")</f>
        <v>0</v>
      </c>
      <c r="BF43" s="172">
        <f t="shared" si="2860"/>
        <v>0</v>
      </c>
      <c r="BG43" s="172">
        <f t="shared" si="2860"/>
        <v>0</v>
      </c>
      <c r="BH43" s="172">
        <f t="shared" si="2860"/>
        <v>0</v>
      </c>
      <c r="BI43" s="172">
        <f t="shared" si="2860"/>
        <v>0</v>
      </c>
      <c r="BJ43" s="172">
        <f t="shared" si="2860"/>
        <v>0</v>
      </c>
      <c r="BK43" s="174">
        <f t="shared" si="2860"/>
        <v>0</v>
      </c>
      <c r="BL43" s="176"/>
      <c r="BM43" s="172">
        <f t="shared" ref="BM43:BS43" si="2861">SUMIFS(BM16:BM35,$E$16:$E$35,"実績",$F$16:$F$35,"済")</f>
        <v>0</v>
      </c>
      <c r="BN43" s="172">
        <f t="shared" si="2861"/>
        <v>0</v>
      </c>
      <c r="BO43" s="172">
        <f t="shared" si="2861"/>
        <v>0</v>
      </c>
      <c r="BP43" s="172">
        <f t="shared" si="2861"/>
        <v>0</v>
      </c>
      <c r="BQ43" s="172">
        <f t="shared" si="2861"/>
        <v>0</v>
      </c>
      <c r="BR43" s="172">
        <f t="shared" si="2861"/>
        <v>0</v>
      </c>
      <c r="BS43" s="174">
        <f t="shared" si="2861"/>
        <v>0</v>
      </c>
      <c r="BT43" s="176"/>
      <c r="BU43" s="172">
        <f t="shared" ref="BU43:CA43" si="2862">SUMIFS(BU16:BU35,$E$16:$E$35,"実績",$F$16:$F$35,"済")</f>
        <v>0</v>
      </c>
      <c r="BV43" s="172">
        <f t="shared" si="2862"/>
        <v>0</v>
      </c>
      <c r="BW43" s="172">
        <f t="shared" si="2862"/>
        <v>0</v>
      </c>
      <c r="BX43" s="172">
        <f t="shared" si="2862"/>
        <v>0</v>
      </c>
      <c r="BY43" s="172">
        <f t="shared" si="2862"/>
        <v>0</v>
      </c>
      <c r="BZ43" s="172">
        <f t="shared" si="2862"/>
        <v>0</v>
      </c>
      <c r="CA43" s="174">
        <f t="shared" si="2862"/>
        <v>0</v>
      </c>
      <c r="CB43" s="176"/>
      <c r="CC43" s="172">
        <f t="shared" ref="CC43:CI43" si="2863">SUMIFS(CC16:CC35,$E$16:$E$35,"実績",$F$16:$F$35,"済")</f>
        <v>0</v>
      </c>
      <c r="CD43" s="172">
        <f t="shared" si="2863"/>
        <v>0</v>
      </c>
      <c r="CE43" s="172">
        <f t="shared" si="2863"/>
        <v>0</v>
      </c>
      <c r="CF43" s="172">
        <f t="shared" si="2863"/>
        <v>0</v>
      </c>
      <c r="CG43" s="172">
        <f t="shared" si="2863"/>
        <v>0</v>
      </c>
      <c r="CH43" s="172">
        <f t="shared" si="2863"/>
        <v>0</v>
      </c>
      <c r="CI43" s="174">
        <f t="shared" si="2863"/>
        <v>0</v>
      </c>
      <c r="CJ43" s="176"/>
      <c r="CK43" s="174">
        <f>SUMIFS(CK16:CK35,$E$16:$E$35,"実績",$F$16:$F$35,"済")</f>
        <v>0</v>
      </c>
      <c r="CL43" s="172"/>
      <c r="CM43" s="172">
        <f>SUMIFS(CM16:CM35,$E$16:$E$35,"実績",$F$16:$F$35,"済")</f>
        <v>0</v>
      </c>
      <c r="CN43" s="172">
        <f t="shared" ref="CN43:CR43" si="2864">SUMIFS(CN16:CN35,$E$16:$E$35,"実績",$F$16:$F$35,"済")</f>
        <v>0</v>
      </c>
      <c r="CO43" s="172">
        <f t="shared" si="2864"/>
        <v>0</v>
      </c>
      <c r="CP43" s="172">
        <f t="shared" si="2864"/>
        <v>0</v>
      </c>
      <c r="CQ43" s="172">
        <f t="shared" si="2864"/>
        <v>0</v>
      </c>
      <c r="CR43" s="174">
        <f t="shared" si="2864"/>
        <v>0</v>
      </c>
      <c r="CS43" s="176"/>
      <c r="CT43" s="175">
        <f t="shared" ref="CT43:CZ43" si="2865">SUMIFS(CT16:CT35,$E$16:$E$35,"実績",$F$16:$F$35,"済")</f>
        <v>0</v>
      </c>
      <c r="CU43" s="172">
        <f t="shared" si="2865"/>
        <v>0</v>
      </c>
      <c r="CV43" s="172">
        <f t="shared" si="2865"/>
        <v>0</v>
      </c>
      <c r="CW43" s="172">
        <f t="shared" si="2865"/>
        <v>0</v>
      </c>
      <c r="CX43" s="172">
        <f t="shared" si="2865"/>
        <v>0</v>
      </c>
      <c r="CY43" s="172">
        <f t="shared" si="2865"/>
        <v>0</v>
      </c>
      <c r="CZ43" s="174">
        <f t="shared" si="2865"/>
        <v>0</v>
      </c>
      <c r="DA43" s="176"/>
      <c r="DB43" s="172">
        <f t="shared" ref="DB43:DH43" si="2866">SUMIFS(DB16:DB35,$E$16:$E$35,"実績",$F$16:$F$35,"済")</f>
        <v>0</v>
      </c>
      <c r="DC43" s="172">
        <f t="shared" si="2866"/>
        <v>0</v>
      </c>
      <c r="DD43" s="172">
        <f t="shared" si="2866"/>
        <v>0</v>
      </c>
      <c r="DE43" s="172">
        <f t="shared" si="2866"/>
        <v>0</v>
      </c>
      <c r="DF43" s="172">
        <f t="shared" si="2866"/>
        <v>0</v>
      </c>
      <c r="DG43" s="172">
        <f t="shared" si="2866"/>
        <v>0</v>
      </c>
      <c r="DH43" s="174">
        <f t="shared" si="2866"/>
        <v>0</v>
      </c>
      <c r="DI43" s="176"/>
      <c r="DJ43" s="174">
        <f>SUMIFS(DJ16:DJ35,$E$16:$E$35,"実績",$F$16:$F$35,"済")</f>
        <v>0</v>
      </c>
      <c r="DK43" s="172"/>
      <c r="DL43" s="172">
        <f t="shared" ref="DL43:DQ43" si="2867">SUMIFS(DL16:DL35,$E$16:$E$35,"実績",$F$16:$F$35,"済")</f>
        <v>0</v>
      </c>
      <c r="DM43" s="172">
        <f t="shared" si="2867"/>
        <v>0</v>
      </c>
      <c r="DN43" s="172">
        <f t="shared" si="2867"/>
        <v>0</v>
      </c>
      <c r="DO43" s="172">
        <f t="shared" si="2867"/>
        <v>0</v>
      </c>
      <c r="DP43" s="172">
        <f t="shared" si="2867"/>
        <v>0</v>
      </c>
      <c r="DQ43" s="174">
        <f t="shared" si="2867"/>
        <v>0</v>
      </c>
      <c r="DR43" s="176"/>
      <c r="DS43" s="172">
        <f t="shared" ref="DS43:DY43" si="2868">SUMIFS(DS16:DS35,$E$16:$E$35,"実績",$F$16:$F$35,"済")</f>
        <v>0</v>
      </c>
      <c r="DT43" s="172">
        <f t="shared" si="2868"/>
        <v>0</v>
      </c>
      <c r="DU43" s="172">
        <f t="shared" si="2868"/>
        <v>0</v>
      </c>
      <c r="DV43" s="172">
        <f t="shared" si="2868"/>
        <v>0</v>
      </c>
      <c r="DW43" s="172">
        <f t="shared" si="2868"/>
        <v>0</v>
      </c>
      <c r="DX43" s="172">
        <f t="shared" si="2868"/>
        <v>0</v>
      </c>
      <c r="DY43" s="174">
        <f t="shared" si="2868"/>
        <v>0</v>
      </c>
      <c r="DZ43" s="176"/>
      <c r="EA43" s="172">
        <f t="shared" ref="EA43:EG43" si="2869">SUMIFS(EA16:EA35,$E$16:$E$35,"実績",$F$16:$F$35,"済")</f>
        <v>0</v>
      </c>
      <c r="EB43" s="172">
        <f t="shared" si="2869"/>
        <v>0</v>
      </c>
      <c r="EC43" s="172">
        <f t="shared" si="2869"/>
        <v>0</v>
      </c>
      <c r="ED43" s="172">
        <f t="shared" si="2869"/>
        <v>0</v>
      </c>
      <c r="EE43" s="172">
        <f t="shared" si="2869"/>
        <v>0</v>
      </c>
      <c r="EF43" s="172">
        <f t="shared" si="2869"/>
        <v>0</v>
      </c>
      <c r="EG43" s="174">
        <f t="shared" si="2869"/>
        <v>0</v>
      </c>
      <c r="EH43" s="176"/>
      <c r="EI43" s="172">
        <f t="shared" ref="EI43:EO43" si="2870">SUMIFS(EI16:EI35,$E$16:$E$35,"実績",$F$16:$F$35,"済")</f>
        <v>0</v>
      </c>
      <c r="EJ43" s="172">
        <f t="shared" si="2870"/>
        <v>0</v>
      </c>
      <c r="EK43" s="172">
        <f t="shared" si="2870"/>
        <v>0</v>
      </c>
      <c r="EL43" s="172">
        <f t="shared" si="2870"/>
        <v>0</v>
      </c>
      <c r="EM43" s="172">
        <f t="shared" si="2870"/>
        <v>0</v>
      </c>
      <c r="EN43" s="172">
        <f t="shared" si="2870"/>
        <v>0</v>
      </c>
      <c r="EO43" s="174">
        <f t="shared" si="2870"/>
        <v>0</v>
      </c>
      <c r="EP43" s="176"/>
      <c r="EQ43" s="177">
        <f t="shared" ref="EQ43:EW43" si="2871">SUMIFS(EQ16:EQ35,$E$16:$E$35,"実績",$F$16:$F$35,"済")</f>
        <v>0</v>
      </c>
      <c r="ER43" s="172">
        <f t="shared" si="2871"/>
        <v>0</v>
      </c>
      <c r="ES43" s="172">
        <f t="shared" si="2871"/>
        <v>0</v>
      </c>
      <c r="ET43" s="172">
        <f t="shared" si="2871"/>
        <v>0</v>
      </c>
      <c r="EU43" s="172">
        <f t="shared" si="2871"/>
        <v>0</v>
      </c>
      <c r="EV43" s="172">
        <f t="shared" si="2871"/>
        <v>0</v>
      </c>
      <c r="EW43" s="174">
        <f t="shared" si="2871"/>
        <v>0</v>
      </c>
      <c r="EX43" s="176"/>
      <c r="EY43" s="177">
        <f t="shared" ref="EY43:FE43" si="2872">SUMIFS(EY16:EY35,$E$16:$E$35,"実績",$F$16:$F$35,"済")</f>
        <v>0</v>
      </c>
      <c r="EZ43" s="172">
        <f t="shared" si="2872"/>
        <v>0</v>
      </c>
      <c r="FA43" s="172">
        <f t="shared" si="2872"/>
        <v>0</v>
      </c>
      <c r="FB43" s="172">
        <f t="shared" si="2872"/>
        <v>0</v>
      </c>
      <c r="FC43" s="172">
        <f t="shared" si="2872"/>
        <v>0</v>
      </c>
      <c r="FD43" s="172">
        <f t="shared" si="2872"/>
        <v>0</v>
      </c>
      <c r="FE43" s="174">
        <f t="shared" si="2872"/>
        <v>0</v>
      </c>
      <c r="FF43" s="176"/>
      <c r="FG43" s="177">
        <f t="shared" ref="FG43:FM43" si="2873">SUMIFS(FG16:FG35,$E$16:$E$35,"実績",$F$16:$F$35,"済")</f>
        <v>0</v>
      </c>
      <c r="FH43" s="172">
        <f t="shared" si="2873"/>
        <v>0</v>
      </c>
      <c r="FI43" s="172">
        <f t="shared" si="2873"/>
        <v>0</v>
      </c>
      <c r="FJ43" s="172">
        <f t="shared" si="2873"/>
        <v>0</v>
      </c>
      <c r="FK43" s="172">
        <f t="shared" si="2873"/>
        <v>0</v>
      </c>
      <c r="FL43" s="172">
        <f t="shared" si="2873"/>
        <v>0</v>
      </c>
      <c r="FM43" s="174">
        <f t="shared" si="2873"/>
        <v>0</v>
      </c>
      <c r="FN43" s="176"/>
      <c r="FO43" s="177">
        <f t="shared" ref="FO43:FU43" si="2874">SUMIFS(FO16:FO35,$E$16:$E$35,"実績",$F$16:$F$35,"済")</f>
        <v>0</v>
      </c>
      <c r="FP43" s="172">
        <f t="shared" si="2874"/>
        <v>0</v>
      </c>
      <c r="FQ43" s="172">
        <f t="shared" si="2874"/>
        <v>0</v>
      </c>
      <c r="FR43" s="172">
        <f t="shared" si="2874"/>
        <v>0</v>
      </c>
      <c r="FS43" s="172">
        <f t="shared" si="2874"/>
        <v>0</v>
      </c>
      <c r="FT43" s="172">
        <f t="shared" si="2874"/>
        <v>0</v>
      </c>
      <c r="FU43" s="174">
        <f t="shared" si="2874"/>
        <v>0</v>
      </c>
      <c r="FV43" s="176"/>
      <c r="FW43" s="173">
        <f t="shared" ref="FW43:GB43" si="2875">SUMIFS(FW16:FW35,$E$16:$E$35,"実績",$F$16:$F$35,"済")</f>
        <v>0</v>
      </c>
      <c r="FX43" s="172">
        <f t="shared" si="2875"/>
        <v>0</v>
      </c>
      <c r="FY43" s="172">
        <f t="shared" si="2875"/>
        <v>0</v>
      </c>
      <c r="FZ43" s="172">
        <f t="shared" si="2875"/>
        <v>0</v>
      </c>
      <c r="GA43" s="172">
        <f t="shared" si="2875"/>
        <v>0</v>
      </c>
      <c r="GB43" s="174">
        <f t="shared" si="2875"/>
        <v>0</v>
      </c>
      <c r="GC43" s="176"/>
      <c r="GD43" s="177">
        <f>SUMIFS(GD16:GD35,$E$16:$E$35,"実績",$F$16:$F$35,"済")</f>
        <v>0</v>
      </c>
      <c r="GE43" s="172"/>
      <c r="GF43" s="172">
        <f t="shared" ref="GF43:GK43" si="2876">SUMIFS(GF16:GF35,$E$16:$E$35,"実績",$F$16:$F$35,"済")</f>
        <v>0</v>
      </c>
      <c r="GG43" s="172">
        <f t="shared" si="2876"/>
        <v>0</v>
      </c>
      <c r="GH43" s="172">
        <f t="shared" si="2876"/>
        <v>0</v>
      </c>
      <c r="GI43" s="172">
        <f t="shared" si="2876"/>
        <v>0</v>
      </c>
      <c r="GJ43" s="172">
        <f t="shared" si="2876"/>
        <v>0</v>
      </c>
      <c r="GK43" s="174">
        <f t="shared" si="2876"/>
        <v>0</v>
      </c>
      <c r="GL43" s="176"/>
      <c r="GM43" s="177">
        <f t="shared" ref="GM43:GS43" si="2877">SUMIFS(GM16:GM35,$E$16:$E$35,"実績",$F$16:$F$35,"済")</f>
        <v>0</v>
      </c>
      <c r="GN43" s="172">
        <f t="shared" si="2877"/>
        <v>0</v>
      </c>
      <c r="GO43" s="172">
        <f t="shared" si="2877"/>
        <v>0</v>
      </c>
      <c r="GP43" s="172">
        <f t="shared" si="2877"/>
        <v>0</v>
      </c>
      <c r="GQ43" s="172">
        <f t="shared" si="2877"/>
        <v>0</v>
      </c>
      <c r="GR43" s="172">
        <f t="shared" si="2877"/>
        <v>0</v>
      </c>
      <c r="GS43" s="174">
        <f t="shared" si="2877"/>
        <v>0</v>
      </c>
      <c r="GT43" s="176"/>
      <c r="GU43" s="177">
        <f t="shared" ref="GU43:HA43" si="2878">SUMIFS(GU16:GU35,$E$16:$E$35,"実績",$F$16:$F$35,"済")</f>
        <v>0</v>
      </c>
      <c r="GV43" s="172">
        <f t="shared" si="2878"/>
        <v>0</v>
      </c>
      <c r="GW43" s="172">
        <f t="shared" si="2878"/>
        <v>0</v>
      </c>
      <c r="GX43" s="172">
        <f t="shared" si="2878"/>
        <v>0</v>
      </c>
      <c r="GY43" s="172">
        <f t="shared" si="2878"/>
        <v>0</v>
      </c>
      <c r="GZ43" s="172">
        <f t="shared" si="2878"/>
        <v>0</v>
      </c>
      <c r="HA43" s="174">
        <f t="shared" si="2878"/>
        <v>0</v>
      </c>
      <c r="HB43" s="176"/>
      <c r="HC43" s="177">
        <f t="shared" ref="HC43:HI43" si="2879">SUMIFS(HC16:HC35,$E$16:$E$35,"実績",$F$16:$F$35,"済")</f>
        <v>0</v>
      </c>
      <c r="HD43" s="172">
        <f t="shared" si="2879"/>
        <v>0</v>
      </c>
      <c r="HE43" s="172">
        <f t="shared" si="2879"/>
        <v>0</v>
      </c>
      <c r="HF43" s="172">
        <f t="shared" si="2879"/>
        <v>0</v>
      </c>
      <c r="HG43" s="172">
        <f t="shared" si="2879"/>
        <v>0</v>
      </c>
      <c r="HH43" s="172">
        <f t="shared" si="2879"/>
        <v>0</v>
      </c>
      <c r="HI43" s="174">
        <f t="shared" si="2879"/>
        <v>0</v>
      </c>
      <c r="HJ43" s="176"/>
      <c r="HK43" s="177">
        <f t="shared" ref="HK43:HQ43" si="2880">SUMIFS(HK16:HK35,$E$16:$E$35,"実績",$F$16:$F$35,"済")</f>
        <v>0</v>
      </c>
      <c r="HL43" s="172">
        <f t="shared" si="2880"/>
        <v>0</v>
      </c>
      <c r="HM43" s="172">
        <f t="shared" si="2880"/>
        <v>0</v>
      </c>
      <c r="HN43" s="172">
        <f t="shared" si="2880"/>
        <v>0</v>
      </c>
      <c r="HO43" s="172">
        <f t="shared" si="2880"/>
        <v>0</v>
      </c>
      <c r="HP43" s="172">
        <f t="shared" si="2880"/>
        <v>0</v>
      </c>
      <c r="HQ43" s="174">
        <f t="shared" si="2880"/>
        <v>0</v>
      </c>
      <c r="HR43" s="176"/>
      <c r="HS43" s="177">
        <f t="shared" ref="HS43:HY43" si="2881">SUMIFS(HS16:HS35,$E$16:$E$35,"実績",$F$16:$F$35,"済")</f>
        <v>0</v>
      </c>
      <c r="HT43" s="438">
        <f t="shared" si="2881"/>
        <v>0</v>
      </c>
      <c r="HU43" s="172">
        <f t="shared" si="2881"/>
        <v>0</v>
      </c>
      <c r="HV43" s="172">
        <f t="shared" si="2881"/>
        <v>0</v>
      </c>
      <c r="HW43" s="172">
        <f t="shared" si="2881"/>
        <v>0</v>
      </c>
      <c r="HX43" s="172">
        <f t="shared" si="2881"/>
        <v>0</v>
      </c>
      <c r="HY43" s="174">
        <f t="shared" si="2881"/>
        <v>0</v>
      </c>
      <c r="HZ43" s="176"/>
      <c r="IA43" s="177">
        <f t="shared" ref="IA43:IG43" si="2882">SUMIFS(IA16:IA35,$E$16:$E$35,"実績",$F$16:$F$35,"済")</f>
        <v>0</v>
      </c>
      <c r="IB43" s="172">
        <f t="shared" si="2882"/>
        <v>0</v>
      </c>
      <c r="IC43" s="172">
        <f t="shared" si="2882"/>
        <v>0</v>
      </c>
      <c r="ID43" s="172">
        <f t="shared" si="2882"/>
        <v>0</v>
      </c>
      <c r="IE43" s="172">
        <f t="shared" si="2882"/>
        <v>0</v>
      </c>
      <c r="IF43" s="172">
        <f t="shared" si="2882"/>
        <v>0</v>
      </c>
      <c r="IG43" s="174">
        <f t="shared" si="2882"/>
        <v>0</v>
      </c>
      <c r="IH43" s="176"/>
      <c r="II43" s="173">
        <f t="shared" ref="II43:IN43" si="2883">SUMIFS(II16:II35,$E$16:$E$35,"実績",$F$16:$F$35,"済")</f>
        <v>0</v>
      </c>
      <c r="IJ43" s="172">
        <f t="shared" si="2883"/>
        <v>0</v>
      </c>
      <c r="IK43" s="172">
        <f t="shared" si="2883"/>
        <v>0</v>
      </c>
      <c r="IL43" s="172">
        <f t="shared" si="2883"/>
        <v>0</v>
      </c>
      <c r="IM43" s="172">
        <f t="shared" si="2883"/>
        <v>0</v>
      </c>
      <c r="IN43" s="174">
        <f t="shared" si="2883"/>
        <v>0</v>
      </c>
      <c r="IO43" s="176"/>
      <c r="IP43" s="173">
        <f t="shared" ref="IP43:IU43" si="2884">SUMIFS(IP16:IP35,$E$16:$E$35,"実績",$F$16:$F$35,"済")</f>
        <v>0</v>
      </c>
      <c r="IQ43" s="172">
        <f t="shared" si="2884"/>
        <v>0</v>
      </c>
      <c r="IR43" s="172">
        <f t="shared" si="2884"/>
        <v>0</v>
      </c>
      <c r="IS43" s="172">
        <f t="shared" si="2884"/>
        <v>0</v>
      </c>
      <c r="IT43" s="172">
        <f t="shared" si="2884"/>
        <v>0</v>
      </c>
      <c r="IU43" s="174">
        <f t="shared" si="2884"/>
        <v>0</v>
      </c>
      <c r="IV43" s="173"/>
      <c r="IW43" s="172">
        <f t="shared" ref="IW43:JH43" si="2885">SUMIFS(IW16:IW35,$E$16:$E$35,"実績",$F$16:$F$35,"済")</f>
        <v>0</v>
      </c>
      <c r="IX43" s="172">
        <f t="shared" si="2885"/>
        <v>0</v>
      </c>
      <c r="IY43" s="172">
        <f t="shared" si="2885"/>
        <v>0</v>
      </c>
      <c r="IZ43" s="172">
        <f t="shared" si="2885"/>
        <v>0</v>
      </c>
      <c r="JA43" s="172">
        <f t="shared" si="2885"/>
        <v>0</v>
      </c>
      <c r="JB43" s="174">
        <f t="shared" si="2885"/>
        <v>0</v>
      </c>
      <c r="JC43" s="173">
        <f t="shared" si="2885"/>
        <v>0</v>
      </c>
      <c r="JD43" s="172">
        <f t="shared" si="2885"/>
        <v>0</v>
      </c>
      <c r="JE43" s="172">
        <f t="shared" si="2885"/>
        <v>0</v>
      </c>
      <c r="JF43" s="178">
        <f t="shared" si="2885"/>
        <v>0</v>
      </c>
      <c r="JG43" s="897">
        <f t="shared" si="2885"/>
        <v>0</v>
      </c>
      <c r="JH43" s="898">
        <f t="shared" si="2885"/>
        <v>0</v>
      </c>
      <c r="JI43" s="899"/>
      <c r="JJ43" s="897">
        <f>SUMIFS(JJ16:JJ35,$E$16:$E$35,"実績",$F$16:$F$35,"済")</f>
        <v>0</v>
      </c>
      <c r="JK43" s="898">
        <f>SUMIFS(JK16:JK35,$E$16:$E$35,"実績",$F$16:$F$35,"済")</f>
        <v>0</v>
      </c>
      <c r="JL43" s="899"/>
      <c r="JM43" s="897">
        <f>SUMIFS(JM16:JM35,$E$16:$E$35,"実績",$F$16:$F$35,"済")</f>
        <v>0</v>
      </c>
      <c r="JN43" s="898">
        <f>SUMIFS(JN16:JN35,$E$16:$E$35,"実績",$F$16:$F$35,"済")</f>
        <v>0</v>
      </c>
      <c r="JO43" s="899"/>
      <c r="JP43" s="897">
        <f>SUMIFS(JP16:JP35,$E$16:$E$35,"実績",$F$16:$F$35,"済")</f>
        <v>0</v>
      </c>
      <c r="JQ43" s="898">
        <f>SUMIFS(JQ16:JQ35,$E$16:$E$35,"実績",$F$16:$F$35,"済")</f>
        <v>0</v>
      </c>
      <c r="JR43" s="899"/>
      <c r="JS43" s="900">
        <f>SUMIFS(JS16:JS35,$E$16:$E$35,"実績",$F$16:$F$35,"済")</f>
        <v>0</v>
      </c>
      <c r="JT43" s="901">
        <f>SUMIFS(JT16:JT35,$E$16:$E$35,"実績",$F$16:$F$35,"済")</f>
        <v>0</v>
      </c>
      <c r="JU43" s="899"/>
      <c r="JV43" s="897">
        <f>SUMIFS(JV16:JV35,$E$16:$E$35,"実績",$F$16:$F$35,"済")</f>
        <v>0</v>
      </c>
      <c r="JW43" s="898">
        <f>SUMIFS(JW16:JW35,$E$16:$E$35,"実績",$F$16:$F$35,"済")</f>
        <v>0</v>
      </c>
      <c r="JX43" s="899"/>
      <c r="JY43" s="897">
        <f>SUMIFS(JY16:JY35,$E$16:$E$35,"実績",$F$16:$F$35,"済")</f>
        <v>0</v>
      </c>
      <c r="JZ43" s="898">
        <f>SUMIFS(JZ16:JZ35,$E$16:$E$35,"実績",$F$16:$F$35,"済")</f>
        <v>0</v>
      </c>
      <c r="KA43" s="899"/>
      <c r="KB43" s="897">
        <f>SUMIFS(KB16:KB35,$E$16:$E$35,"実績",$F$16:$F$35,"済")</f>
        <v>0</v>
      </c>
      <c r="KC43" s="898">
        <f>SUMIFS(KC16:KC35,$E$16:$E$35,"実績",$F$16:$F$35,"済")</f>
        <v>0</v>
      </c>
      <c r="KD43" s="899"/>
      <c r="KE43" s="897">
        <f>SUMIFS(KE16:KE35,$E$16:$E$35,"実績",$F$16:$F$35,"済")</f>
        <v>0</v>
      </c>
      <c r="KF43" s="898">
        <f>SUMIFS(KF16:KF35,$E$16:$E$35,"実績",$F$16:$F$35,"済")</f>
        <v>0</v>
      </c>
      <c r="KG43" s="899"/>
      <c r="KH43" s="902">
        <f>SUMIFS(KH16:KH35,$E$16:$E$35,"実績",$F$16:$F$35,"済")</f>
        <v>0</v>
      </c>
      <c r="KI43" s="901">
        <f>SUMIFS(KI16:KI35,$E$16:$E$35,"実績",$F$16:$F$35,"済")</f>
        <v>0</v>
      </c>
      <c r="KJ43" s="899"/>
      <c r="KK43" s="903">
        <f>SUMIFS(KK16:KK35,$E$16:$E$35,"実績",$F$16:$F$35,"済")</f>
        <v>0</v>
      </c>
      <c r="KL43" s="904">
        <f>SUMIFS(KL16:KL35,$E$16:$E$35,"実績",$F$16:$F$35,"済")</f>
        <v>0</v>
      </c>
      <c r="KM43" s="899"/>
      <c r="KN43" s="902">
        <f>SUMIFS(KN16:KN35,$E$16:$E$35,"実績",$F$16:$F$35,"済")</f>
        <v>0</v>
      </c>
      <c r="KO43" s="901">
        <f>SUMIFS(KO16:KO35,$E$16:$E$35,"実績",$F$16:$F$35,"済")</f>
        <v>0</v>
      </c>
      <c r="KP43" s="899"/>
      <c r="KQ43" s="903">
        <f>SUMIFS(KQ16:KQ35,$E$16:$E$35,"実績",$F$16:$F$35,"済")</f>
        <v>0</v>
      </c>
      <c r="KR43" s="904">
        <f>SUMIFS(KR16:KR35,$E$16:$E$35,"実績",$F$16:$F$35,"済")</f>
        <v>0</v>
      </c>
      <c r="KS43" s="899"/>
      <c r="KT43" s="902">
        <f>SUMIFS(KT16:KT35,$E$16:$E$35,"実績",$F$16:$F$35,"済")</f>
        <v>0</v>
      </c>
      <c r="KU43" s="901">
        <f>SUMIFS(KU16:KU35,$E$16:$E$35,"実績",$F$16:$F$35,"済")</f>
        <v>0</v>
      </c>
      <c r="KV43" s="899"/>
      <c r="KW43" s="902">
        <f>SUMIFS(KW16:KW35,$E$16:$E$35,"実績",$F$16:$F$35,"済")</f>
        <v>0</v>
      </c>
      <c r="KX43" s="901">
        <f>SUMIFS(KX16:KX35,$E$16:$E$35,"実績",$F$16:$F$35,"済")</f>
        <v>0</v>
      </c>
      <c r="KY43" s="899"/>
      <c r="KZ43" s="903">
        <f>SUMIFS(KZ16:KZ35,$E$16:$E$35,"実績",$F$16:$F$35,"済")</f>
        <v>0</v>
      </c>
      <c r="LA43" s="904">
        <f>SUMIFS(LA16:LA35,$E$16:$E$35,"実績",$F$16:$F$35,"済")</f>
        <v>0</v>
      </c>
      <c r="LB43" s="899"/>
      <c r="LC43" s="902">
        <f>SUMIFS(LC16:LC35,$E$16:$E$35,"実績",$F$16:$F$35,"済")</f>
        <v>0</v>
      </c>
      <c r="LD43" s="901">
        <f>SUMIFS(LD16:LD35,$E$16:$E$35,"実績",$F$16:$F$35,"済")</f>
        <v>0</v>
      </c>
      <c r="LE43" s="899"/>
      <c r="LF43" s="903">
        <f>SUMIFS(LF16:LF35,$E$16:$E$35,"実績",$F$16:$F$35,"済")</f>
        <v>0</v>
      </c>
      <c r="LG43" s="904">
        <f>SUMIFS(LG16:LG35,$E$16:$E$35,"実績",$F$16:$F$35,"済")</f>
        <v>0</v>
      </c>
      <c r="LH43" s="899"/>
      <c r="LI43" s="902">
        <f>SUMIFS(LI16:LI35,$E$16:$E$35,"実績",$F$16:$F$35,"済")</f>
        <v>0</v>
      </c>
      <c r="LJ43" s="901">
        <f>SUMIFS(LJ16:LJ35,$E$16:$E$35,"実績",$F$16:$F$35,"済")</f>
        <v>0</v>
      </c>
      <c r="LK43" s="899"/>
      <c r="LL43" s="903">
        <f>SUMIFS(LL16:LL35,$E$16:$E$35,"実績",$F$16:$F$35,"済")</f>
        <v>0</v>
      </c>
      <c r="LM43" s="901">
        <f>SUMIFS(LM16:LM35,$E$16:$E$35,"実績",$F$16:$F$35,"済")</f>
        <v>0</v>
      </c>
      <c r="LN43" s="905">
        <f>SUMIFS(LN16:LN35,$E$16:$E$35,"実績",$F$16:$F$35,"済")</f>
        <v>0</v>
      </c>
      <c r="LO43" s="906">
        <f>SUMIFS(LO16:LO35,$E$16:$E$35,"実績",$F$16:$F$35,"済")</f>
        <v>0</v>
      </c>
      <c r="LP43" s="151"/>
      <c r="LQ43" s="107"/>
      <c r="LR43" s="107"/>
      <c r="LS43" s="432"/>
      <c r="LT43" s="433"/>
      <c r="LU43" s="433"/>
      <c r="LV43" s="433"/>
      <c r="LW43" s="432"/>
      <c r="LX43" s="433"/>
      <c r="LY43" s="433"/>
      <c r="LZ43" s="433"/>
      <c r="MA43" s="433"/>
      <c r="MB43" s="434"/>
      <c r="MC43" s="432"/>
      <c r="MD43" s="434"/>
      <c r="ME43" s="435"/>
      <c r="MF43" s="435"/>
      <c r="MG43" s="435"/>
      <c r="MH43" s="435"/>
      <c r="MI43" s="435"/>
      <c r="MJ43" s="436"/>
      <c r="MK43" s="436"/>
      <c r="ML43" s="436"/>
      <c r="MM43" s="436"/>
      <c r="MN43" s="437"/>
      <c r="MO43" s="437"/>
    </row>
    <row r="44" spans="1:353" s="106" customFormat="1" ht="18.75" customHeight="1" thickBot="1">
      <c r="A44" s="107"/>
      <c r="B44" s="107"/>
      <c r="C44" s="107"/>
      <c r="D44" s="107"/>
      <c r="E44" s="107"/>
      <c r="F44" s="107"/>
      <c r="Q44" s="107"/>
      <c r="R44" s="107"/>
      <c r="T44" s="108"/>
      <c r="V44" s="107"/>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08"/>
      <c r="CA44" s="108"/>
      <c r="CB44" s="108"/>
      <c r="CC44" s="108"/>
      <c r="CD44" s="108"/>
      <c r="CE44" s="108"/>
      <c r="CF44" s="108"/>
      <c r="CG44" s="108"/>
      <c r="CH44" s="108"/>
      <c r="CI44" s="108"/>
      <c r="CJ44" s="108"/>
      <c r="CK44" s="108"/>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108"/>
      <c r="DI44" s="108"/>
      <c r="DJ44" s="108"/>
      <c r="DK44" s="108"/>
      <c r="DL44" s="108"/>
      <c r="DM44" s="108"/>
      <c r="DN44" s="108"/>
      <c r="DO44" s="108"/>
      <c r="DP44" s="108"/>
      <c r="DQ44" s="108"/>
      <c r="DR44" s="108"/>
      <c r="DS44" s="108"/>
      <c r="DT44" s="108"/>
      <c r="DU44" s="108"/>
      <c r="DV44" s="108"/>
      <c r="DW44" s="108"/>
      <c r="DX44" s="108"/>
      <c r="DY44" s="108"/>
      <c r="DZ44" s="108"/>
      <c r="EA44" s="108"/>
      <c r="EB44" s="108"/>
      <c r="EC44" s="108"/>
      <c r="ED44" s="108"/>
      <c r="EE44" s="108"/>
      <c r="EF44" s="108"/>
      <c r="EG44" s="108"/>
      <c r="EH44" s="108"/>
      <c r="EI44" s="108"/>
      <c r="EJ44" s="108"/>
      <c r="EK44" s="108"/>
      <c r="EL44" s="108"/>
      <c r="EM44" s="108"/>
      <c r="EN44" s="108"/>
      <c r="EO44" s="108"/>
      <c r="EP44" s="108"/>
      <c r="EQ44" s="108"/>
      <c r="ER44" s="108"/>
      <c r="ES44" s="108"/>
      <c r="ET44" s="108"/>
      <c r="EU44" s="108"/>
      <c r="EV44" s="108"/>
      <c r="EW44" s="108"/>
      <c r="EX44" s="108"/>
      <c r="EY44" s="108"/>
      <c r="EZ44" s="108"/>
      <c r="FA44" s="108"/>
      <c r="FB44" s="108"/>
      <c r="FC44" s="108"/>
      <c r="FD44" s="108"/>
      <c r="FE44" s="108"/>
      <c r="FF44" s="108"/>
      <c r="FG44" s="108"/>
      <c r="FH44" s="108"/>
      <c r="FI44" s="108"/>
      <c r="FJ44" s="108"/>
      <c r="FK44" s="108"/>
      <c r="FL44" s="108"/>
      <c r="FM44" s="108"/>
      <c r="FN44" s="108"/>
      <c r="FO44" s="108"/>
      <c r="FP44" s="108"/>
      <c r="FQ44" s="108"/>
      <c r="FR44" s="108"/>
      <c r="FS44" s="108"/>
      <c r="FT44" s="108"/>
      <c r="FU44" s="108"/>
      <c r="FV44" s="108"/>
      <c r="FW44" s="108"/>
      <c r="FX44" s="108"/>
      <c r="FY44" s="108"/>
      <c r="FZ44" s="108"/>
      <c r="GA44" s="108"/>
      <c r="GB44" s="108"/>
      <c r="GC44" s="108"/>
      <c r="GD44" s="108"/>
      <c r="GE44" s="108"/>
      <c r="GF44" s="108"/>
      <c r="GG44" s="108"/>
      <c r="GH44" s="108"/>
      <c r="GI44" s="108"/>
      <c r="GJ44" s="108"/>
      <c r="GK44" s="108"/>
      <c r="GL44" s="108"/>
      <c r="GM44" s="108"/>
      <c r="GN44" s="108"/>
      <c r="GO44" s="108"/>
      <c r="GP44" s="108"/>
      <c r="GQ44" s="108"/>
      <c r="GR44" s="108"/>
      <c r="GS44" s="108"/>
      <c r="GT44" s="108"/>
      <c r="GU44" s="108"/>
      <c r="GV44" s="108"/>
      <c r="GW44" s="108"/>
      <c r="GX44" s="108"/>
      <c r="GY44" s="108"/>
      <c r="GZ44" s="108"/>
      <c r="HA44" s="108"/>
      <c r="HB44" s="108"/>
      <c r="HC44" s="108"/>
      <c r="HD44" s="108"/>
      <c r="HE44" s="108"/>
      <c r="HF44" s="108"/>
      <c r="HG44" s="108"/>
      <c r="HH44" s="108"/>
      <c r="HI44" s="108"/>
      <c r="HJ44" s="108"/>
      <c r="HK44" s="108"/>
      <c r="HL44" s="108"/>
      <c r="HM44" s="108"/>
      <c r="HN44" s="108"/>
      <c r="HO44" s="108"/>
      <c r="HP44" s="108"/>
      <c r="HQ44" s="108"/>
      <c r="HR44" s="108"/>
      <c r="HS44" s="108"/>
      <c r="HT44" s="108"/>
      <c r="HU44" s="108"/>
      <c r="HV44" s="108"/>
      <c r="HW44" s="108"/>
      <c r="HX44" s="108"/>
      <c r="HY44" s="108"/>
      <c r="HZ44" s="108"/>
      <c r="IA44" s="108"/>
      <c r="IB44" s="108"/>
      <c r="IC44" s="108"/>
      <c r="ID44" s="108"/>
      <c r="IE44" s="108"/>
      <c r="IF44" s="108"/>
      <c r="IG44" s="108"/>
      <c r="IH44" s="108"/>
      <c r="II44" s="108"/>
      <c r="IJ44" s="108"/>
      <c r="IK44" s="108"/>
      <c r="IL44" s="108"/>
      <c r="IM44" s="108"/>
      <c r="IN44" s="108"/>
      <c r="IO44" s="108"/>
      <c r="IP44" s="108"/>
      <c r="IQ44" s="108"/>
      <c r="IR44" s="108"/>
      <c r="IS44" s="108"/>
      <c r="IT44" s="108"/>
      <c r="IU44" s="108"/>
      <c r="IV44" s="108"/>
      <c r="IW44" s="108"/>
      <c r="IX44" s="108"/>
      <c r="IY44" s="108"/>
      <c r="IZ44" s="108"/>
      <c r="JA44" s="108"/>
      <c r="JB44" s="108"/>
      <c r="JC44" s="108"/>
      <c r="JD44" s="108"/>
      <c r="JE44" s="108"/>
      <c r="JF44" s="108"/>
      <c r="JG44" s="108"/>
      <c r="JH44" s="108"/>
      <c r="JI44" s="108"/>
      <c r="JJ44" s="108"/>
      <c r="JK44" s="108"/>
      <c r="JL44" s="108"/>
      <c r="JM44" s="108"/>
      <c r="JN44" s="108"/>
      <c r="JO44" s="108"/>
      <c r="JP44" s="108"/>
      <c r="JQ44" s="108"/>
      <c r="JR44" s="108"/>
      <c r="JS44" s="108"/>
      <c r="JT44" s="108"/>
      <c r="JU44" s="108"/>
      <c r="JV44" s="108"/>
      <c r="JW44" s="108"/>
      <c r="JX44" s="108"/>
      <c r="JY44" s="108"/>
      <c r="JZ44" s="108"/>
      <c r="KA44" s="108"/>
      <c r="KB44" s="108"/>
      <c r="KC44" s="108"/>
      <c r="KD44" s="108"/>
      <c r="KE44" s="108"/>
      <c r="KF44" s="108"/>
      <c r="KG44" s="108"/>
      <c r="KH44" s="108"/>
      <c r="KI44" s="108"/>
      <c r="KJ44" s="108"/>
      <c r="KK44" s="108"/>
      <c r="KL44" s="108"/>
      <c r="KM44" s="108"/>
      <c r="KN44" s="108"/>
      <c r="KO44" s="108"/>
      <c r="KP44" s="108"/>
      <c r="KQ44" s="108"/>
      <c r="KR44" s="108"/>
      <c r="KS44" s="108"/>
      <c r="KT44" s="108"/>
      <c r="KU44" s="108"/>
      <c r="KV44" s="108"/>
      <c r="KW44" s="108"/>
      <c r="KX44" s="108"/>
      <c r="KY44" s="108"/>
      <c r="KZ44" s="108"/>
      <c r="LA44" s="108"/>
      <c r="LB44" s="108"/>
      <c r="LC44" s="108"/>
      <c r="LD44" s="108"/>
      <c r="LE44" s="108"/>
      <c r="LF44" s="108"/>
      <c r="LG44" s="108"/>
      <c r="LH44" s="108"/>
      <c r="LI44" s="108"/>
      <c r="LJ44" s="108"/>
      <c r="LK44" s="108"/>
      <c r="LL44" s="108"/>
      <c r="LM44" s="108"/>
      <c r="LN44" s="108"/>
      <c r="LO44" s="108"/>
      <c r="LP44" s="107"/>
      <c r="LQ44" s="107"/>
      <c r="LR44" s="107"/>
      <c r="LS44" s="432"/>
      <c r="LT44" s="433"/>
      <c r="LU44" s="433"/>
      <c r="LV44" s="433"/>
      <c r="LW44" s="432"/>
      <c r="LX44" s="433"/>
      <c r="LY44" s="433"/>
      <c r="LZ44" s="433"/>
      <c r="MA44" s="433"/>
      <c r="MB44" s="434"/>
      <c r="MC44" s="432"/>
      <c r="MD44" s="434"/>
      <c r="ME44" s="435"/>
      <c r="MF44" s="435"/>
      <c r="MG44" s="435"/>
      <c r="MH44" s="435"/>
      <c r="MI44" s="435"/>
      <c r="MJ44" s="436"/>
      <c r="MK44" s="436"/>
      <c r="ML44" s="436"/>
      <c r="MM44" s="436"/>
      <c r="MN44" s="437"/>
      <c r="MO44" s="437"/>
    </row>
    <row r="45" spans="1:353" ht="18.75" customHeight="1" thickBot="1">
      <c r="D45" s="256"/>
      <c r="E45" s="787" t="s">
        <v>256</v>
      </c>
      <c r="F45" s="257" t="s">
        <v>257</v>
      </c>
      <c r="G45" s="258" t="s">
        <v>258</v>
      </c>
      <c r="H45" s="259"/>
      <c r="I45" s="259"/>
      <c r="J45" s="259"/>
      <c r="K45" s="259"/>
      <c r="L45" s="258" t="s">
        <v>259</v>
      </c>
      <c r="M45" s="260"/>
    </row>
    <row r="46" spans="1:353" ht="18.75" customHeight="1" thickBot="1">
      <c r="D46" s="261"/>
      <c r="E46" s="788"/>
      <c r="F46" s="262" t="s">
        <v>260</v>
      </c>
      <c r="G46" s="263" t="s">
        <v>258</v>
      </c>
      <c r="H46" s="264"/>
      <c r="I46" s="264"/>
      <c r="J46" s="264"/>
      <c r="K46" s="264"/>
      <c r="L46" s="265" t="s">
        <v>259</v>
      </c>
      <c r="M46" s="266"/>
    </row>
    <row r="47" spans="1:353" ht="18.75" customHeight="1" thickBot="1"/>
    <row r="48" spans="1:353" ht="18.75" customHeight="1" thickBot="1">
      <c r="E48" s="787" t="s">
        <v>261</v>
      </c>
      <c r="F48" s="257" t="s">
        <v>257</v>
      </c>
      <c r="G48" s="267" t="s">
        <v>262</v>
      </c>
      <c r="H48" s="259"/>
      <c r="I48" s="259"/>
      <c r="J48" s="259"/>
      <c r="K48" s="259"/>
      <c r="L48" s="267" t="s">
        <v>263</v>
      </c>
      <c r="M48" s="260"/>
    </row>
    <row r="49" spans="5:13" ht="18.75" customHeight="1" thickBot="1">
      <c r="E49" s="788"/>
      <c r="F49" s="262" t="s">
        <v>260</v>
      </c>
      <c r="G49" s="265" t="s">
        <v>262</v>
      </c>
      <c r="H49" s="264"/>
      <c r="I49" s="264"/>
      <c r="J49" s="264"/>
      <c r="K49" s="264"/>
      <c r="L49" s="265" t="s">
        <v>263</v>
      </c>
      <c r="M49" s="266"/>
    </row>
  </sheetData>
  <mergeCells count="280">
    <mergeCell ref="E45:E46"/>
    <mergeCell ref="E48:E49"/>
    <mergeCell ref="J13:J14"/>
    <mergeCell ref="K13:K14"/>
    <mergeCell ref="V13:V14"/>
    <mergeCell ref="LT13:LV13"/>
    <mergeCell ref="LW13:LX13"/>
    <mergeCell ref="LY13:MB13"/>
    <mergeCell ref="IW12:IW14"/>
    <mergeCell ref="IX12:IX13"/>
    <mergeCell ref="IY12:IY13"/>
    <mergeCell ref="IZ12:JB12"/>
    <mergeCell ref="JC12:JC13"/>
    <mergeCell ref="JD12:JF12"/>
    <mergeCell ref="IE12:IG12"/>
    <mergeCell ref="II12:II14"/>
    <mergeCell ref="IJ12:IJ13"/>
    <mergeCell ref="IK12:IK13"/>
    <mergeCell ref="IL12:IN12"/>
    <mergeCell ref="IP12:IP14"/>
    <mergeCell ref="HC12:HC14"/>
    <mergeCell ref="HD12:HD14"/>
    <mergeCell ref="HE12:HE13"/>
    <mergeCell ref="HG12:HI12"/>
    <mergeCell ref="MC13:MD13"/>
    <mergeCell ref="ME13:MH13"/>
    <mergeCell ref="MI13:ML13"/>
    <mergeCell ref="MN13:MO13"/>
    <mergeCell ref="BA12:BC12"/>
    <mergeCell ref="BE12:BE14"/>
    <mergeCell ref="BF12:BF14"/>
    <mergeCell ref="BG12:BG13"/>
    <mergeCell ref="BI12:BK12"/>
    <mergeCell ref="BM12:BM14"/>
    <mergeCell ref="LE11:LE14"/>
    <mergeCell ref="LF11:LG12"/>
    <mergeCell ref="LH11:LH14"/>
    <mergeCell ref="KK11:KL12"/>
    <mergeCell ref="JU11:JU14"/>
    <mergeCell ref="JV11:JW12"/>
    <mergeCell ref="JX11:JX14"/>
    <mergeCell ref="JY11:JZ12"/>
    <mergeCell ref="KA11:KA14"/>
    <mergeCell ref="KB11:KC12"/>
    <mergeCell ref="JL11:JL14"/>
    <mergeCell ref="JM11:JN12"/>
    <mergeCell ref="JO11:JO14"/>
    <mergeCell ref="IH11:IH14"/>
    <mergeCell ref="AW12:AW13"/>
    <mergeCell ref="AX12:AX14"/>
    <mergeCell ref="AY12:AY13"/>
    <mergeCell ref="AF12:AF14"/>
    <mergeCell ref="AG12:AG14"/>
    <mergeCell ref="AH12:AH13"/>
    <mergeCell ref="AJ12:AL12"/>
    <mergeCell ref="AN12:AN14"/>
    <mergeCell ref="AO12:AO14"/>
    <mergeCell ref="II11:IN11"/>
    <mergeCell ref="LI11:LJ12"/>
    <mergeCell ref="LK11:LK14"/>
    <mergeCell ref="W12:W14"/>
    <mergeCell ref="X12:X13"/>
    <mergeCell ref="Y12:Y14"/>
    <mergeCell ref="Z12:Z13"/>
    <mergeCell ref="AB12:AD12"/>
    <mergeCell ref="KV11:KV14"/>
    <mergeCell ref="KW11:KX12"/>
    <mergeCell ref="KY11:KY14"/>
    <mergeCell ref="KZ11:LA12"/>
    <mergeCell ref="LB11:LB14"/>
    <mergeCell ref="LC11:LD12"/>
    <mergeCell ref="KM11:KM14"/>
    <mergeCell ref="KN11:KO12"/>
    <mergeCell ref="KP11:KP14"/>
    <mergeCell ref="KQ11:KR12"/>
    <mergeCell ref="KS11:KS14"/>
    <mergeCell ref="KT11:KU12"/>
    <mergeCell ref="AP12:AP13"/>
    <mergeCell ref="AR12:AT12"/>
    <mergeCell ref="AV12:AV14"/>
    <mergeCell ref="KD11:KD14"/>
    <mergeCell ref="KE11:KF12"/>
    <mergeCell ref="KG11:KG14"/>
    <mergeCell ref="KH11:KI12"/>
    <mergeCell ref="KJ11:KJ14"/>
    <mergeCell ref="IO11:IO14"/>
    <mergeCell ref="JG11:JH12"/>
    <mergeCell ref="JI11:JI14"/>
    <mergeCell ref="JJ11:JK12"/>
    <mergeCell ref="IQ12:IQ13"/>
    <mergeCell ref="IR12:IR13"/>
    <mergeCell ref="IS12:IU12"/>
    <mergeCell ref="IV12:IV13"/>
    <mergeCell ref="JP11:JQ12"/>
    <mergeCell ref="JR11:JR14"/>
    <mergeCell ref="JS11:JT12"/>
    <mergeCell ref="HJ11:HJ14"/>
    <mergeCell ref="HK11:HQ11"/>
    <mergeCell ref="HR11:HR14"/>
    <mergeCell ref="HS11:HY11"/>
    <mergeCell ref="HZ11:HZ14"/>
    <mergeCell ref="IA11:IG11"/>
    <mergeCell ref="HL12:HL14"/>
    <mergeCell ref="HM12:HM13"/>
    <mergeCell ref="HO12:HQ12"/>
    <mergeCell ref="HS12:HS14"/>
    <mergeCell ref="HT12:HT14"/>
    <mergeCell ref="HU12:HU13"/>
    <mergeCell ref="HW12:HY12"/>
    <mergeCell ref="IA12:IA14"/>
    <mergeCell ref="IB12:IB14"/>
    <mergeCell ref="IC12:IC13"/>
    <mergeCell ref="HK12:HK14"/>
    <mergeCell ref="GD11:GK11"/>
    <mergeCell ref="GL11:GL14"/>
    <mergeCell ref="GM11:GS11"/>
    <mergeCell ref="GT11:GT14"/>
    <mergeCell ref="GU11:HA11"/>
    <mergeCell ref="HB11:HB14"/>
    <mergeCell ref="GF12:GF14"/>
    <mergeCell ref="GG12:GG13"/>
    <mergeCell ref="GI12:GK12"/>
    <mergeCell ref="GM12:GM14"/>
    <mergeCell ref="GN12:GN14"/>
    <mergeCell ref="GO12:GO13"/>
    <mergeCell ref="GQ12:GS12"/>
    <mergeCell ref="GU12:GU14"/>
    <mergeCell ref="GV12:GV14"/>
    <mergeCell ref="GW12:GW13"/>
    <mergeCell ref="GD12:GD14"/>
    <mergeCell ref="GE12:GE13"/>
    <mergeCell ref="GY12:HA12"/>
    <mergeCell ref="FG11:FM11"/>
    <mergeCell ref="FN11:FN14"/>
    <mergeCell ref="FO11:FU11"/>
    <mergeCell ref="FV11:FV14"/>
    <mergeCell ref="FW11:GB11"/>
    <mergeCell ref="GC11:GC14"/>
    <mergeCell ref="FK12:FM12"/>
    <mergeCell ref="FO12:FO14"/>
    <mergeCell ref="FP12:FP14"/>
    <mergeCell ref="FQ12:FQ13"/>
    <mergeCell ref="FG12:FG14"/>
    <mergeCell ref="FH12:FH14"/>
    <mergeCell ref="FI12:FI13"/>
    <mergeCell ref="FS12:FU12"/>
    <mergeCell ref="FW12:FW14"/>
    <mergeCell ref="FX12:FX13"/>
    <mergeCell ref="FZ12:GB12"/>
    <mergeCell ref="EI11:EO11"/>
    <mergeCell ref="EP11:EP14"/>
    <mergeCell ref="EQ11:EW11"/>
    <mergeCell ref="EX11:EX14"/>
    <mergeCell ref="EY11:FE11"/>
    <mergeCell ref="FF11:FF14"/>
    <mergeCell ref="ER12:ER14"/>
    <mergeCell ref="ES12:ES13"/>
    <mergeCell ref="EU12:EW12"/>
    <mergeCell ref="EY12:EY14"/>
    <mergeCell ref="EZ12:EZ14"/>
    <mergeCell ref="FA12:FA13"/>
    <mergeCell ref="FC12:FE12"/>
    <mergeCell ref="EI12:EI14"/>
    <mergeCell ref="EJ12:EJ14"/>
    <mergeCell ref="EK12:EK13"/>
    <mergeCell ref="EM12:EO12"/>
    <mergeCell ref="EQ12:EQ14"/>
    <mergeCell ref="DJ11:DQ11"/>
    <mergeCell ref="DR11:DR14"/>
    <mergeCell ref="DS11:DY11"/>
    <mergeCell ref="DZ11:DZ14"/>
    <mergeCell ref="EA11:EG11"/>
    <mergeCell ref="EH11:EH14"/>
    <mergeCell ref="DL12:DL14"/>
    <mergeCell ref="DM12:DM13"/>
    <mergeCell ref="DO12:DQ12"/>
    <mergeCell ref="DS12:DS14"/>
    <mergeCell ref="DT12:DT14"/>
    <mergeCell ref="DU12:DU13"/>
    <mergeCell ref="DW12:DY12"/>
    <mergeCell ref="EA12:EA14"/>
    <mergeCell ref="EB12:EB14"/>
    <mergeCell ref="EC12:EC13"/>
    <mergeCell ref="DJ12:DJ14"/>
    <mergeCell ref="DK12:DK13"/>
    <mergeCell ref="EE12:EG12"/>
    <mergeCell ref="CS11:CS14"/>
    <mergeCell ref="CT11:CZ11"/>
    <mergeCell ref="DA11:DA14"/>
    <mergeCell ref="DB11:DH11"/>
    <mergeCell ref="DI11:DI14"/>
    <mergeCell ref="CT12:CT14"/>
    <mergeCell ref="CU12:CU14"/>
    <mergeCell ref="CV12:CV13"/>
    <mergeCell ref="CX12:CZ12"/>
    <mergeCell ref="DB12:DB14"/>
    <mergeCell ref="DC12:DC14"/>
    <mergeCell ref="DD12:DD13"/>
    <mergeCell ref="DF12:DH12"/>
    <mergeCell ref="BU11:CA11"/>
    <mergeCell ref="CB11:CB14"/>
    <mergeCell ref="CC11:CI11"/>
    <mergeCell ref="CJ11:CJ14"/>
    <mergeCell ref="BN12:BN14"/>
    <mergeCell ref="BO12:BO13"/>
    <mergeCell ref="BQ12:BS12"/>
    <mergeCell ref="BU12:BU14"/>
    <mergeCell ref="CK11:CR11"/>
    <mergeCell ref="CG12:CI12"/>
    <mergeCell ref="CK12:CK14"/>
    <mergeCell ref="CL12:CL13"/>
    <mergeCell ref="CM12:CM14"/>
    <mergeCell ref="CN12:CN13"/>
    <mergeCell ref="CP12:CR12"/>
    <mergeCell ref="BV12:BV14"/>
    <mergeCell ref="BW12:BW13"/>
    <mergeCell ref="BY12:CA12"/>
    <mergeCell ref="CC12:CC14"/>
    <mergeCell ref="CD12:CD14"/>
    <mergeCell ref="CE12:CE13"/>
    <mergeCell ref="BD11:BD14"/>
    <mergeCell ref="BE11:BK11"/>
    <mergeCell ref="BL11:BL14"/>
    <mergeCell ref="U9:U14"/>
    <mergeCell ref="V9:V10"/>
    <mergeCell ref="W9:IU9"/>
    <mergeCell ref="LL10:LM12"/>
    <mergeCell ref="LN10:LO12"/>
    <mergeCell ref="T11:T14"/>
    <mergeCell ref="V11:V12"/>
    <mergeCell ref="W11:AD11"/>
    <mergeCell ref="AE11:AE14"/>
    <mergeCell ref="AF11:AL11"/>
    <mergeCell ref="AM11:AM14"/>
    <mergeCell ref="AN11:AT11"/>
    <mergeCell ref="AU11:AU14"/>
    <mergeCell ref="JG10:JU10"/>
    <mergeCell ref="JV10:KG10"/>
    <mergeCell ref="KH10:KS10"/>
    <mergeCell ref="KT10:KY10"/>
    <mergeCell ref="KZ10:LB10"/>
    <mergeCell ref="LC10:LK10"/>
    <mergeCell ref="BM11:BS11"/>
    <mergeCell ref="BT11:BT14"/>
    <mergeCell ref="IV9:JB9"/>
    <mergeCell ref="JC9:JF11"/>
    <mergeCell ref="LP9:LQ14"/>
    <mergeCell ref="HC10:HI11"/>
    <mergeCell ref="HK10:IO10"/>
    <mergeCell ref="IP10:IU11"/>
    <mergeCell ref="IV10:JB11"/>
    <mergeCell ref="I9:I14"/>
    <mergeCell ref="J9:J12"/>
    <mergeCell ref="K9:K12"/>
    <mergeCell ref="L9:M9"/>
    <mergeCell ref="N9:R9"/>
    <mergeCell ref="T9:T10"/>
    <mergeCell ref="L10:L14"/>
    <mergeCell ref="M10:M14"/>
    <mergeCell ref="N10:O13"/>
    <mergeCell ref="P10:P14"/>
    <mergeCell ref="Q10:Q14"/>
    <mergeCell ref="R10:R14"/>
    <mergeCell ref="W10:CJ10"/>
    <mergeCell ref="CK10:EP10"/>
    <mergeCell ref="EQ10:GC10"/>
    <mergeCell ref="GD10:HB10"/>
    <mergeCell ref="AV11:BC11"/>
    <mergeCell ref="A9:B13"/>
    <mergeCell ref="C9:C14"/>
    <mergeCell ref="D9:D14"/>
    <mergeCell ref="F9:F13"/>
    <mergeCell ref="G9:G14"/>
    <mergeCell ref="H9:H14"/>
    <mergeCell ref="I2:S2"/>
    <mergeCell ref="I3:S3"/>
    <mergeCell ref="I6:J6"/>
    <mergeCell ref="K6:N6"/>
    <mergeCell ref="I7:J7"/>
    <mergeCell ref="K7:N7"/>
  </mergeCells>
  <phoneticPr fontId="2"/>
  <conditionalFormatting sqref="F16:F35">
    <cfRule type="cellIs" dxfId="0" priority="1" operator="equal">
      <formula>"今回請求"</formula>
    </cfRule>
  </conditionalFormatting>
  <pageMargins left="0.70866141732283472" right="0.70866141732283472" top="0.74803149606299213" bottom="0.74803149606299213" header="0.31496062992125984" footer="0.31496062992125984"/>
  <pageSetup paperSize="9" scale="50" pageOrder="overThenDown" orientation="landscape"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promptTitle="産地協議会名" prompt="選択してください" xr:uid="{00000000-0002-0000-0200-000000000000}">
          <x14:formula1>
            <xm:f>'リスト　修正しない事'!$B$2:$B$41</xm:f>
          </x14:formula1>
          <xm:sqref>K7:N7</xm:sqref>
        </x14:dataValidation>
        <x14:dataValidation type="list" allowBlank="1" showInputMessage="1" showErrorMessage="1" xr:uid="{00000000-0002-0000-0200-000001000000}">
          <x14:formula1>
            <xm:f>'リスト　修正しない事'!$D$3:$D$30</xm:f>
          </x14:formula1>
          <xm:sqref>A16</xm:sqref>
        </x14:dataValidation>
        <x14:dataValidation type="list" allowBlank="1" showInputMessage="1" showErrorMessage="1" xr:uid="{00000000-0002-0000-0200-000002000000}">
          <x14:formula1>
            <xm:f>'リスト　修正しない事'!$F$2:$F$11</xm:f>
          </x14:formula1>
          <xm:sqref>B16</xm:sqref>
        </x14:dataValidation>
        <x14:dataValidation type="list" allowBlank="1" showInputMessage="1" showErrorMessage="1" xr:uid="{00000000-0002-0000-0200-000003000000}">
          <x14:formula1>
            <xm:f>'リスト　修正しない事'!$H$2:$H$10</xm:f>
          </x14:formula1>
          <xm:sqref>F17 F19 F21 F23 F25 F27 F29 F31 F33 F35</xm:sqref>
        </x14:dataValidation>
        <x14:dataValidation type="list" allowBlank="1" showInputMessage="1" showErrorMessage="1" xr:uid="{00000000-0002-0000-0200-000004000000}">
          <x14:formula1>
            <xm:f>'リスト　修正しない事'!$J$2:$J$5</xm:f>
          </x14:formula1>
          <xm:sqref>H16 H18 H20 H22 H24 H26 H28 H30 H32 H34</xm:sqref>
        </x14:dataValidation>
        <x14:dataValidation type="list" allowBlank="1" showInputMessage="1" showErrorMessage="1" xr:uid="{00000000-0002-0000-0200-000005000000}">
          <x14:formula1>
            <xm:f>'リスト　修正しない事'!$L$2:$L$5</xm:f>
          </x14:formula1>
          <xm:sqref>I16 I18 I20 I22 I24 I26 I28 I30 I32 I34</xm:sqref>
        </x14:dataValidation>
        <x14:dataValidation type="list" allowBlank="1" showInputMessage="1" showErrorMessage="1" xr:uid="{00000000-0002-0000-0200-000006000000}">
          <x14:formula1>
            <xm:f>'リスト　修正しない事'!$N$2:$N$5</xm:f>
          </x14:formula1>
          <xm:sqref>J16 J18 J20 J22 J24 J26 J28 J30 J32 J34</xm:sqref>
        </x14:dataValidation>
        <x14:dataValidation type="list" allowBlank="1" showInputMessage="1" showErrorMessage="1" xr:uid="{00000000-0002-0000-0200-000007000000}">
          <x14:formula1>
            <xm:f>'リスト　修正しない事'!$P$2:$P$5</xm:f>
          </x14:formula1>
          <xm:sqref>K16 K18 K20 K22 K24 K26 K28 K30 K32 K34</xm:sqref>
        </x14:dataValidation>
        <x14:dataValidation type="list" allowBlank="1" showInputMessage="1" showErrorMessage="1" xr:uid="{00000000-0002-0000-0200-000008000000}">
          <x14:formula1>
            <xm:f>'リスト　修正しない事'!$R$2:$R$32</xm:f>
          </x14:formula1>
          <xm:sqref>L16 N16 L18 L20 L22 L24 L26 L28 L30 L32 L34 N18 N20 N22 N24 N26 N28 N30 N32 N34</xm:sqref>
        </x14:dataValidation>
        <x14:dataValidation type="list" allowBlank="1" showInputMessage="1" showErrorMessage="1" xr:uid="{00000000-0002-0000-0200-000009000000}">
          <x14:formula1>
            <xm:f>'リスト　修正しない事'!$W$2:$W$40</xm:f>
          </x14:formula1>
          <xm:sqref>P16 P18 P20 P22 P24 P26 P28 P30 P32 P34</xm:sqref>
        </x14:dataValidation>
        <x14:dataValidation type="list" allowBlank="1" showInputMessage="1" showErrorMessage="1" xr:uid="{00000000-0002-0000-0200-00000A000000}">
          <x14:formula1>
            <xm:f>'リスト　修正しない事'!$Z$2:$Z$8</xm:f>
          </x14:formula1>
          <xm:sqref>U16 U18 U20 U22 U24 U26 U28 U30 U32 U34</xm:sqref>
        </x14:dataValidation>
        <x14:dataValidation type="list" allowBlank="1" showInputMessage="1" showErrorMessage="1" xr:uid="{00000000-0002-0000-0200-00000B000000}">
          <x14:formula1>
            <xm:f>'リスト　修正しない事'!$AB$2:$AB$6</xm:f>
          </x14:formula1>
          <xm:sqref>V16 V18 V20 V22 V24 V26 V28 V30 V32 V34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H15"/>
  <sheetViews>
    <sheetView zoomScaleNormal="100" workbookViewId="0"/>
  </sheetViews>
  <sheetFormatPr defaultColWidth="10" defaultRowHeight="12.5"/>
  <cols>
    <col min="1" max="1" width="1.6328125" style="450" customWidth="1"/>
    <col min="2" max="3" width="10" style="450"/>
    <col min="4" max="4" width="13.453125" style="450" customWidth="1"/>
    <col min="5" max="5" width="2.7265625" style="450" bestFit="1" customWidth="1"/>
    <col min="6" max="6" width="13.453125" style="450" customWidth="1"/>
    <col min="7" max="7" width="2.7265625" style="450" bestFit="1" customWidth="1"/>
    <col min="8" max="8" width="89.453125" style="450" customWidth="1"/>
    <col min="9" max="16384" width="10" style="450"/>
  </cols>
  <sheetData>
    <row r="2" spans="2:8">
      <c r="B2" s="450" t="s">
        <v>264</v>
      </c>
    </row>
    <row r="3" spans="2:8">
      <c r="B3" s="806" t="s">
        <v>265</v>
      </c>
      <c r="C3" s="807"/>
      <c r="D3" s="807"/>
      <c r="E3" s="807"/>
      <c r="F3" s="807"/>
      <c r="G3" s="808"/>
      <c r="H3" s="451" t="s">
        <v>266</v>
      </c>
    </row>
    <row r="4" spans="2:8" ht="18.75" customHeight="1">
      <c r="B4" s="809" t="s">
        <v>267</v>
      </c>
      <c r="C4" s="809"/>
      <c r="D4" s="809"/>
      <c r="E4" s="810" t="s">
        <v>268</v>
      </c>
      <c r="F4" s="811"/>
      <c r="G4" s="812"/>
      <c r="H4" s="452"/>
    </row>
    <row r="5" spans="2:8" ht="18.75" customHeight="1">
      <c r="B5" s="809"/>
      <c r="C5" s="809"/>
      <c r="D5" s="809"/>
      <c r="E5" s="813"/>
      <c r="F5" s="814"/>
      <c r="G5" s="815"/>
      <c r="H5" s="453"/>
    </row>
    <row r="6" spans="2:8" ht="18.75" customHeight="1">
      <c r="B6" s="809"/>
      <c r="C6" s="809"/>
      <c r="D6" s="809"/>
      <c r="E6" s="816" t="s">
        <v>269</v>
      </c>
      <c r="F6" s="817"/>
      <c r="G6" s="818"/>
      <c r="H6" s="454"/>
    </row>
    <row r="7" spans="2:8" ht="18.75" customHeight="1">
      <c r="B7" s="796" t="s">
        <v>270</v>
      </c>
      <c r="C7" s="797"/>
      <c r="D7" s="797"/>
      <c r="E7" s="797"/>
      <c r="F7" s="797"/>
      <c r="G7" s="798"/>
      <c r="H7" s="454"/>
    </row>
    <row r="8" spans="2:8" ht="18.75" customHeight="1">
      <c r="B8" s="800" t="s">
        <v>271</v>
      </c>
      <c r="C8" s="801"/>
      <c r="D8" s="802"/>
      <c r="E8" s="455" t="s">
        <v>272</v>
      </c>
      <c r="F8" s="456"/>
      <c r="G8" s="457" t="s">
        <v>273</v>
      </c>
      <c r="H8" s="454"/>
    </row>
    <row r="9" spans="2:8" ht="18.75" customHeight="1">
      <c r="B9" s="803"/>
      <c r="C9" s="804"/>
      <c r="D9" s="805"/>
      <c r="E9" s="455" t="s">
        <v>272</v>
      </c>
      <c r="F9" s="458"/>
      <c r="G9" s="457" t="s">
        <v>273</v>
      </c>
      <c r="H9" s="454"/>
    </row>
    <row r="10" spans="2:8" ht="18.75" customHeight="1">
      <c r="B10" s="796" t="s">
        <v>274</v>
      </c>
      <c r="C10" s="797"/>
      <c r="D10" s="797"/>
      <c r="E10" s="797"/>
      <c r="F10" s="797"/>
      <c r="G10" s="798"/>
      <c r="H10" s="454"/>
    </row>
    <row r="11" spans="2:8" ht="18.75" customHeight="1">
      <c r="B11" s="799" t="s">
        <v>275</v>
      </c>
      <c r="C11" s="797"/>
      <c r="D11" s="797"/>
      <c r="E11" s="797"/>
      <c r="F11" s="797"/>
      <c r="G11" s="798"/>
      <c r="H11" s="454"/>
    </row>
    <row r="12" spans="2:8" ht="18.75" customHeight="1">
      <c r="B12" s="800" t="s">
        <v>276</v>
      </c>
      <c r="C12" s="801"/>
      <c r="D12" s="802"/>
      <c r="E12" s="455" t="s">
        <v>277</v>
      </c>
      <c r="F12" s="456"/>
      <c r="G12" s="457" t="s">
        <v>278</v>
      </c>
      <c r="H12" s="454"/>
    </row>
    <row r="13" spans="2:8" ht="18.75" customHeight="1">
      <c r="B13" s="803"/>
      <c r="C13" s="804"/>
      <c r="D13" s="805"/>
      <c r="E13" s="459" t="s">
        <v>277</v>
      </c>
      <c r="F13" s="458"/>
      <c r="G13" s="460" t="s">
        <v>278</v>
      </c>
      <c r="H13" s="454"/>
    </row>
    <row r="14" spans="2:8">
      <c r="B14" s="461" t="s">
        <v>279</v>
      </c>
      <c r="C14" s="462" t="s">
        <v>280</v>
      </c>
    </row>
    <row r="15" spans="2:8">
      <c r="C15" s="450" t="s">
        <v>281</v>
      </c>
    </row>
  </sheetData>
  <mergeCells count="9">
    <mergeCell ref="B10:G10"/>
    <mergeCell ref="B11:G11"/>
    <mergeCell ref="B12:D13"/>
    <mergeCell ref="B3:G3"/>
    <mergeCell ref="B4:D6"/>
    <mergeCell ref="E4:G5"/>
    <mergeCell ref="E6:G6"/>
    <mergeCell ref="B7:G7"/>
    <mergeCell ref="B8:D9"/>
  </mergeCells>
  <phoneticPr fontId="2"/>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5"/>
  <sheetViews>
    <sheetView zoomScaleNormal="100" workbookViewId="0"/>
  </sheetViews>
  <sheetFormatPr defaultColWidth="10" defaultRowHeight="12.5"/>
  <cols>
    <col min="1" max="1" width="2.6328125" style="450" customWidth="1"/>
    <col min="2" max="2" width="3.36328125" style="450" customWidth="1"/>
    <col min="3" max="3" width="2.6328125" style="450" customWidth="1"/>
    <col min="4" max="4" width="2.6328125" style="477" customWidth="1"/>
    <col min="5" max="5" width="132.90625" style="478" customWidth="1"/>
    <col min="6" max="16384" width="10" style="450"/>
  </cols>
  <sheetData>
    <row r="1" spans="1:5">
      <c r="A1" s="463" t="s">
        <v>282</v>
      </c>
      <c r="B1" s="464"/>
      <c r="C1" s="464"/>
      <c r="D1" s="465"/>
      <c r="E1" s="466"/>
    </row>
    <row r="2" spans="1:5">
      <c r="A2" s="464"/>
      <c r="B2" s="464"/>
      <c r="C2" s="464"/>
      <c r="D2" s="465"/>
      <c r="E2" s="466"/>
    </row>
    <row r="3" spans="1:5" ht="39.75" customHeight="1">
      <c r="A3" s="464"/>
      <c r="B3" s="465">
        <v>1</v>
      </c>
      <c r="C3" s="464"/>
      <c r="D3" s="819" t="s">
        <v>283</v>
      </c>
      <c r="E3" s="819"/>
    </row>
    <row r="4" spans="1:5" ht="10.5" customHeight="1">
      <c r="A4" s="464"/>
      <c r="B4" s="465"/>
      <c r="C4" s="464"/>
      <c r="D4" s="467"/>
      <c r="E4" s="467"/>
    </row>
    <row r="5" spans="1:5" ht="55.15" customHeight="1">
      <c r="A5" s="464"/>
      <c r="B5" s="465">
        <v>2</v>
      </c>
      <c r="C5" s="468"/>
      <c r="D5" s="820" t="s">
        <v>312</v>
      </c>
      <c r="E5" s="821"/>
    </row>
    <row r="6" spans="1:5" ht="9" customHeight="1">
      <c r="A6" s="464"/>
      <c r="B6" s="465"/>
      <c r="C6" s="468"/>
      <c r="D6" s="469"/>
      <c r="E6" s="470"/>
    </row>
    <row r="7" spans="1:5" ht="55.15" customHeight="1">
      <c r="A7" s="464"/>
      <c r="B7" s="465">
        <v>3</v>
      </c>
      <c r="C7" s="468"/>
      <c r="D7" s="820" t="s">
        <v>314</v>
      </c>
      <c r="E7" s="824"/>
    </row>
    <row r="8" spans="1:5" ht="9" customHeight="1">
      <c r="A8" s="464"/>
      <c r="B8" s="464"/>
      <c r="C8" s="464"/>
      <c r="D8" s="465"/>
      <c r="E8" s="466"/>
    </row>
    <row r="9" spans="1:5" ht="48">
      <c r="A9" s="464"/>
      <c r="B9" s="465">
        <v>4</v>
      </c>
      <c r="C9" s="464"/>
      <c r="D9" s="471" t="s">
        <v>284</v>
      </c>
      <c r="E9" s="469" t="s">
        <v>285</v>
      </c>
    </row>
    <row r="10" spans="1:5" ht="36">
      <c r="A10" s="464"/>
      <c r="B10" s="464"/>
      <c r="C10" s="464"/>
      <c r="D10" s="471" t="s">
        <v>286</v>
      </c>
      <c r="E10" s="469" t="s">
        <v>287</v>
      </c>
    </row>
    <row r="11" spans="1:5" ht="66" customHeight="1">
      <c r="A11" s="464"/>
      <c r="B11" s="464"/>
      <c r="C11" s="464"/>
      <c r="D11" s="471" t="s">
        <v>288</v>
      </c>
      <c r="E11" s="472" t="s">
        <v>289</v>
      </c>
    </row>
    <row r="12" spans="1:5">
      <c r="A12" s="464"/>
      <c r="B12" s="464"/>
      <c r="C12" s="464"/>
      <c r="D12" s="471" t="s">
        <v>290</v>
      </c>
      <c r="E12" s="466" t="s">
        <v>291</v>
      </c>
    </row>
    <row r="13" spans="1:5">
      <c r="A13" s="464"/>
      <c r="B13" s="464"/>
      <c r="C13" s="464"/>
      <c r="D13" s="465"/>
      <c r="E13" s="466"/>
    </row>
    <row r="14" spans="1:5" ht="48.5">
      <c r="A14" s="464"/>
      <c r="B14" s="465">
        <v>5</v>
      </c>
      <c r="C14" s="464"/>
      <c r="D14" s="465" t="s">
        <v>284</v>
      </c>
      <c r="E14" s="466" t="s">
        <v>292</v>
      </c>
    </row>
    <row r="15" spans="1:5" ht="36" customHeight="1">
      <c r="A15" s="464"/>
      <c r="B15" s="465"/>
      <c r="C15" s="464"/>
      <c r="D15" s="465" t="s">
        <v>286</v>
      </c>
      <c r="E15" s="466" t="s">
        <v>293</v>
      </c>
    </row>
    <row r="16" spans="1:5" ht="72.650000000000006" customHeight="1">
      <c r="A16" s="464"/>
      <c r="B16" s="465">
        <v>6</v>
      </c>
      <c r="C16" s="464"/>
      <c r="D16" s="822" t="s">
        <v>294</v>
      </c>
      <c r="E16" s="819"/>
    </row>
    <row r="17" spans="1:5">
      <c r="A17" s="464"/>
      <c r="B17" s="465">
        <v>7</v>
      </c>
      <c r="C17" s="464"/>
      <c r="D17" s="819" t="s">
        <v>295</v>
      </c>
      <c r="E17" s="819"/>
    </row>
    <row r="18" spans="1:5" ht="25.5" customHeight="1">
      <c r="A18" s="464"/>
      <c r="B18" s="465">
        <v>8</v>
      </c>
      <c r="C18" s="464"/>
      <c r="D18" s="819" t="s">
        <v>296</v>
      </c>
      <c r="E18" s="819"/>
    </row>
    <row r="19" spans="1:5">
      <c r="A19" s="464"/>
      <c r="B19" s="465">
        <v>9</v>
      </c>
      <c r="C19" s="464"/>
      <c r="D19" s="819" t="s">
        <v>297</v>
      </c>
      <c r="E19" s="819"/>
    </row>
    <row r="20" spans="1:5" ht="24">
      <c r="A20" s="464"/>
      <c r="B20" s="465"/>
      <c r="C20" s="464"/>
      <c r="D20" s="465" t="s">
        <v>284</v>
      </c>
      <c r="E20" s="466" t="s">
        <v>298</v>
      </c>
    </row>
    <row r="21" spans="1:5">
      <c r="A21" s="464"/>
      <c r="B21" s="465"/>
      <c r="C21" s="464"/>
      <c r="D21" s="465" t="s">
        <v>286</v>
      </c>
      <c r="E21" s="466" t="s">
        <v>299</v>
      </c>
    </row>
    <row r="22" spans="1:5">
      <c r="A22" s="464"/>
      <c r="B22" s="464"/>
      <c r="C22" s="464"/>
      <c r="D22" s="473"/>
      <c r="E22" s="474"/>
    </row>
    <row r="23" spans="1:5" ht="46.15" customHeight="1">
      <c r="A23" s="464"/>
      <c r="B23" s="476">
        <v>10</v>
      </c>
      <c r="C23" s="464"/>
      <c r="D23" s="466" t="s">
        <v>284</v>
      </c>
      <c r="E23" s="466" t="s">
        <v>300</v>
      </c>
    </row>
    <row r="24" spans="1:5" ht="11.5" customHeight="1">
      <c r="A24" s="464"/>
      <c r="B24" s="473"/>
      <c r="C24" s="475"/>
      <c r="D24" s="823"/>
      <c r="E24" s="823"/>
    </row>
    <row r="25" spans="1:5">
      <c r="A25" s="464"/>
      <c r="B25" s="476">
        <v>11</v>
      </c>
      <c r="C25" s="464"/>
      <c r="D25" s="819" t="s">
        <v>301</v>
      </c>
      <c r="E25" s="819"/>
    </row>
    <row r="26" spans="1:5" ht="24">
      <c r="A26" s="464"/>
      <c r="B26" s="465"/>
      <c r="C26" s="464"/>
      <c r="D26" s="467" t="s">
        <v>284</v>
      </c>
      <c r="E26" s="467" t="s">
        <v>302</v>
      </c>
    </row>
    <row r="27" spans="1:5" ht="24">
      <c r="A27" s="464"/>
      <c r="B27" s="465"/>
      <c r="C27" s="464"/>
      <c r="D27" s="467" t="s">
        <v>286</v>
      </c>
      <c r="E27" s="467" t="s">
        <v>303</v>
      </c>
    </row>
    <row r="28" spans="1:5" ht="24">
      <c r="A28" s="464"/>
      <c r="B28" s="465"/>
      <c r="C28" s="464"/>
      <c r="D28" s="465" t="s">
        <v>288</v>
      </c>
      <c r="E28" s="466" t="s">
        <v>304</v>
      </c>
    </row>
    <row r="29" spans="1:5" ht="11.5" customHeight="1">
      <c r="A29" s="464"/>
      <c r="B29" s="465"/>
      <c r="C29" s="464"/>
      <c r="D29" s="465"/>
      <c r="E29" s="466"/>
    </row>
    <row r="30" spans="1:5" ht="25.5" customHeight="1">
      <c r="A30" s="464"/>
      <c r="B30" s="466">
        <v>12</v>
      </c>
      <c r="C30" s="464"/>
      <c r="D30" s="819" t="s">
        <v>305</v>
      </c>
      <c r="E30" s="819"/>
    </row>
    <row r="31" spans="1:5">
      <c r="A31" s="464"/>
      <c r="B31" s="465"/>
      <c r="C31" s="464"/>
      <c r="D31" s="467" t="s">
        <v>284</v>
      </c>
      <c r="E31" s="467" t="s">
        <v>306</v>
      </c>
    </row>
    <row r="32" spans="1:5">
      <c r="A32" s="464"/>
      <c r="B32" s="465"/>
      <c r="C32" s="464"/>
      <c r="D32" s="465" t="s">
        <v>286</v>
      </c>
      <c r="E32" s="467" t="s">
        <v>307</v>
      </c>
    </row>
    <row r="33" spans="1:5">
      <c r="A33" s="464"/>
      <c r="B33" s="466">
        <v>13</v>
      </c>
      <c r="C33" s="464"/>
      <c r="D33" s="819" t="s">
        <v>308</v>
      </c>
      <c r="E33" s="819"/>
    </row>
    <row r="34" spans="1:5" ht="24">
      <c r="A34" s="464"/>
      <c r="B34" s="465"/>
      <c r="C34" s="464"/>
      <c r="D34" s="465" t="s">
        <v>284</v>
      </c>
      <c r="E34" s="466" t="s">
        <v>309</v>
      </c>
    </row>
    <row r="35" spans="1:5" ht="60">
      <c r="A35" s="464"/>
      <c r="B35" s="464"/>
      <c r="C35" s="464"/>
      <c r="D35" s="465" t="s">
        <v>286</v>
      </c>
      <c r="E35" s="466" t="s">
        <v>310</v>
      </c>
    </row>
  </sheetData>
  <mergeCells count="11">
    <mergeCell ref="D24:E24"/>
    <mergeCell ref="D25:E25"/>
    <mergeCell ref="D30:E30"/>
    <mergeCell ref="D33:E33"/>
    <mergeCell ref="D7:E7"/>
    <mergeCell ref="D19:E19"/>
    <mergeCell ref="D3:E3"/>
    <mergeCell ref="D5:E5"/>
    <mergeCell ref="D16:E16"/>
    <mergeCell ref="D17:E17"/>
    <mergeCell ref="D18:E18"/>
  </mergeCells>
  <phoneticPr fontId="2"/>
  <pageMargins left="0.70866141732283472" right="0.70866141732283472" top="0.74803149606299213" bottom="0.74803149606299213" header="0.31496062992125984" footer="0.31496062992125984"/>
  <pageSetup paperSize="9" scale="92" fitToHeight="0" orientation="landscape" r:id="rId1"/>
  <rowBreaks count="1" manualBreakCount="1">
    <brk id="1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AM41"/>
  <sheetViews>
    <sheetView topLeftCell="W1" workbookViewId="0">
      <selection activeCell="AH17" sqref="AH17"/>
    </sheetView>
  </sheetViews>
  <sheetFormatPr defaultColWidth="8.90625" defaultRowHeight="18" customHeight="1"/>
  <cols>
    <col min="1" max="1" width="2.26953125" style="484" customWidth="1"/>
    <col min="2" max="2" width="46.7265625" style="484" bestFit="1" customWidth="1"/>
    <col min="3" max="3" width="2" style="484" customWidth="1"/>
    <col min="4" max="4" width="11.6328125" style="484" bestFit="1" customWidth="1"/>
    <col min="5" max="5" width="2.6328125" style="484" customWidth="1"/>
    <col min="6" max="6" width="9.7265625" style="485" customWidth="1"/>
    <col min="7" max="7" width="2.26953125" style="484" customWidth="1"/>
    <col min="8" max="8" width="9.453125" style="484" bestFit="1" customWidth="1"/>
    <col min="9" max="9" width="2.26953125" style="484" customWidth="1"/>
    <col min="10" max="10" width="8.90625" style="484"/>
    <col min="11" max="11" width="2.36328125" style="484" customWidth="1"/>
    <col min="12" max="12" width="8.90625" style="484"/>
    <col min="13" max="13" width="2" style="484" customWidth="1"/>
    <col min="14" max="14" width="8.90625" style="484"/>
    <col min="15" max="15" width="2.36328125" style="484" customWidth="1"/>
    <col min="16" max="16" width="8.90625" style="484"/>
    <col min="17" max="17" width="2" style="484" customWidth="1"/>
    <col min="18" max="18" width="16.08984375" style="484" bestFit="1" customWidth="1"/>
    <col min="19" max="19" width="3.7265625" style="484" customWidth="1"/>
    <col min="20" max="20" width="16.08984375" style="484" bestFit="1" customWidth="1"/>
    <col min="21" max="21" width="8.90625" style="484"/>
    <col min="22" max="22" width="3.90625" style="484" customWidth="1"/>
    <col min="23" max="23" width="29.26953125" style="484" customWidth="1"/>
    <col min="24" max="24" width="4.6328125" style="487" customWidth="1"/>
    <col min="25" max="25" width="2.7265625" style="484" customWidth="1"/>
    <col min="26" max="26" width="24.90625" style="484" bestFit="1" customWidth="1"/>
    <col min="27" max="27" width="2.7265625" style="484" customWidth="1"/>
    <col min="28" max="28" width="11.6328125" style="484" bestFit="1" customWidth="1"/>
    <col min="29" max="29" width="2.36328125" style="484" customWidth="1"/>
    <col min="30" max="30" width="29.90625" style="484" customWidth="1"/>
    <col min="31" max="31" width="8.90625" style="487"/>
    <col min="32" max="32" width="2.453125" style="484" customWidth="1"/>
    <col min="33" max="33" width="30.26953125" style="484" customWidth="1"/>
    <col min="34" max="34" width="8.90625" style="487"/>
    <col min="35" max="35" width="2.453125" style="484" customWidth="1"/>
    <col min="36" max="36" width="30.26953125" style="484" customWidth="1"/>
    <col min="37" max="37" width="8.90625" style="487"/>
    <col min="38" max="38" width="8.90625" style="484"/>
    <col min="39" max="39" width="11.6328125" style="484" bestFit="1" customWidth="1"/>
    <col min="40" max="40" width="1.453125" style="484" customWidth="1"/>
    <col min="41" max="16384" width="8.90625" style="484"/>
  </cols>
  <sheetData>
    <row r="1" spans="2:39" s="481" customFormat="1" ht="37" customHeight="1">
      <c r="B1" s="481" t="s">
        <v>315</v>
      </c>
      <c r="D1" s="481" t="s">
        <v>316</v>
      </c>
      <c r="F1" s="481" t="s">
        <v>317</v>
      </c>
      <c r="H1" s="481" t="s">
        <v>261</v>
      </c>
      <c r="J1" s="481" t="s">
        <v>318</v>
      </c>
      <c r="L1" s="481" t="s">
        <v>486</v>
      </c>
      <c r="N1" s="531" t="s">
        <v>487</v>
      </c>
      <c r="P1" s="531" t="s">
        <v>488</v>
      </c>
      <c r="R1" s="481" t="s">
        <v>319</v>
      </c>
      <c r="T1" s="481" t="s">
        <v>320</v>
      </c>
      <c r="W1" s="482" t="s">
        <v>321</v>
      </c>
      <c r="X1" s="483"/>
      <c r="Z1" s="481" t="s">
        <v>322</v>
      </c>
      <c r="AB1" s="481" t="s">
        <v>323</v>
      </c>
      <c r="AD1" s="482" t="s">
        <v>324</v>
      </c>
      <c r="AE1" s="483"/>
      <c r="AG1" s="482" t="s">
        <v>325</v>
      </c>
      <c r="AH1" s="483"/>
      <c r="AJ1" s="482" t="s">
        <v>326</v>
      </c>
      <c r="AK1" s="483"/>
    </row>
    <row r="2" spans="2:39" ht="18" customHeight="1">
      <c r="R2" s="486"/>
      <c r="T2" s="486"/>
    </row>
    <row r="3" spans="2:39" ht="18" customHeight="1">
      <c r="B3" s="484" t="s">
        <v>338</v>
      </c>
      <c r="D3" s="484" t="s">
        <v>375</v>
      </c>
      <c r="F3" s="485" t="s">
        <v>328</v>
      </c>
      <c r="H3" s="485" t="s">
        <v>329</v>
      </c>
      <c r="J3" s="484" t="s">
        <v>330</v>
      </c>
      <c r="L3" s="484" t="s">
        <v>330</v>
      </c>
      <c r="N3" s="484" t="s">
        <v>330</v>
      </c>
      <c r="P3" s="484" t="s">
        <v>330</v>
      </c>
      <c r="R3" s="488" t="s">
        <v>331</v>
      </c>
      <c r="T3" s="486" t="s">
        <v>332</v>
      </c>
      <c r="W3" s="489" t="s">
        <v>333</v>
      </c>
      <c r="X3" s="490">
        <v>50</v>
      </c>
      <c r="Z3" s="484" t="s">
        <v>334</v>
      </c>
      <c r="AB3" s="484" t="s">
        <v>335</v>
      </c>
      <c r="AD3" s="489" t="s">
        <v>333</v>
      </c>
      <c r="AE3" s="491">
        <v>230</v>
      </c>
      <c r="AG3" s="489" t="s">
        <v>333</v>
      </c>
      <c r="AH3" s="491">
        <v>210</v>
      </c>
      <c r="AJ3" s="489" t="s">
        <v>333</v>
      </c>
      <c r="AK3" s="491">
        <v>100</v>
      </c>
      <c r="AM3" s="484" t="s">
        <v>336</v>
      </c>
    </row>
    <row r="4" spans="2:39" ht="18" customHeight="1">
      <c r="H4" s="485"/>
      <c r="T4" s="486"/>
      <c r="W4" s="492" t="s">
        <v>337</v>
      </c>
      <c r="X4" s="493">
        <v>36</v>
      </c>
      <c r="AD4" s="492" t="s">
        <v>337</v>
      </c>
      <c r="AE4" s="494">
        <v>230</v>
      </c>
      <c r="AG4" s="492" t="s">
        <v>337</v>
      </c>
      <c r="AH4" s="494">
        <v>210</v>
      </c>
      <c r="AJ4" s="492" t="s">
        <v>337</v>
      </c>
      <c r="AK4" s="494">
        <v>100</v>
      </c>
    </row>
    <row r="5" spans="2:39" ht="18" customHeight="1">
      <c r="B5" s="484" t="s">
        <v>455</v>
      </c>
      <c r="D5" s="484" t="s">
        <v>380</v>
      </c>
      <c r="F5" s="485" t="s">
        <v>339</v>
      </c>
      <c r="H5" s="485" t="s">
        <v>340</v>
      </c>
      <c r="J5" s="484" t="s">
        <v>490</v>
      </c>
      <c r="L5" s="484" t="s">
        <v>490</v>
      </c>
      <c r="N5" s="484" t="s">
        <v>490</v>
      </c>
      <c r="P5" s="484" t="s">
        <v>490</v>
      </c>
      <c r="R5" s="488" t="s">
        <v>341</v>
      </c>
      <c r="T5" s="486" t="s">
        <v>342</v>
      </c>
      <c r="W5" s="489" t="s">
        <v>343</v>
      </c>
      <c r="X5" s="490">
        <v>170</v>
      </c>
      <c r="Z5" s="484" t="s">
        <v>344</v>
      </c>
      <c r="AB5" s="484" t="s">
        <v>345</v>
      </c>
      <c r="AD5" s="489" t="s">
        <v>343</v>
      </c>
      <c r="AE5" s="491">
        <v>1110</v>
      </c>
      <c r="AG5" s="489" t="s">
        <v>343</v>
      </c>
      <c r="AH5" s="491">
        <v>1080</v>
      </c>
      <c r="AJ5" s="489" t="s">
        <v>343</v>
      </c>
      <c r="AK5" s="491">
        <v>100</v>
      </c>
      <c r="AM5" s="484" t="s">
        <v>346</v>
      </c>
    </row>
    <row r="6" spans="2:39" ht="18" customHeight="1">
      <c r="H6" s="485"/>
      <c r="T6" s="486"/>
      <c r="W6" s="489" t="s">
        <v>347</v>
      </c>
      <c r="X6" s="490"/>
      <c r="AD6" s="489" t="s">
        <v>347</v>
      </c>
      <c r="AE6" s="491">
        <v>230</v>
      </c>
      <c r="AG6" s="489" t="s">
        <v>347</v>
      </c>
      <c r="AH6" s="491">
        <v>210</v>
      </c>
      <c r="AJ6" s="489" t="s">
        <v>347</v>
      </c>
      <c r="AK6" s="491">
        <v>100</v>
      </c>
    </row>
    <row r="7" spans="2:39" ht="18" customHeight="1">
      <c r="B7" s="484" t="s">
        <v>456</v>
      </c>
      <c r="D7" s="484" t="s">
        <v>384</v>
      </c>
      <c r="F7" s="485" t="s">
        <v>348</v>
      </c>
      <c r="H7" s="495" t="s">
        <v>349</v>
      </c>
      <c r="R7" s="486" t="s">
        <v>350</v>
      </c>
      <c r="T7" s="484" t="s">
        <v>351</v>
      </c>
      <c r="W7" s="492" t="s">
        <v>352</v>
      </c>
      <c r="X7" s="493">
        <v>47</v>
      </c>
      <c r="Z7" s="484" t="s">
        <v>353</v>
      </c>
      <c r="AD7" s="492" t="s">
        <v>352</v>
      </c>
      <c r="AE7" s="494">
        <v>230</v>
      </c>
      <c r="AG7" s="492" t="s">
        <v>352</v>
      </c>
      <c r="AH7" s="494">
        <v>210</v>
      </c>
      <c r="AJ7" s="492" t="s">
        <v>352</v>
      </c>
      <c r="AK7" s="494">
        <v>100</v>
      </c>
    </row>
    <row r="8" spans="2:39" ht="18" customHeight="1">
      <c r="R8" s="486"/>
      <c r="W8" s="492" t="s">
        <v>354</v>
      </c>
      <c r="X8" s="493">
        <v>62</v>
      </c>
      <c r="AD8" s="492" t="s">
        <v>355</v>
      </c>
      <c r="AE8" s="494">
        <v>230</v>
      </c>
      <c r="AG8" s="492" t="s">
        <v>355</v>
      </c>
      <c r="AH8" s="494">
        <v>210</v>
      </c>
      <c r="AJ8" s="492" t="s">
        <v>355</v>
      </c>
      <c r="AK8" s="494">
        <v>100</v>
      </c>
    </row>
    <row r="9" spans="2:39" ht="18" customHeight="1">
      <c r="B9" s="484" t="s">
        <v>457</v>
      </c>
      <c r="D9" s="484" t="s">
        <v>388</v>
      </c>
      <c r="F9" s="485" t="s">
        <v>356</v>
      </c>
      <c r="R9" s="486" t="s">
        <v>357</v>
      </c>
      <c r="T9" s="486" t="s">
        <v>358</v>
      </c>
      <c r="W9" s="492" t="s">
        <v>359</v>
      </c>
      <c r="X9" s="493">
        <v>25</v>
      </c>
      <c r="AD9" s="492" t="s">
        <v>360</v>
      </c>
      <c r="AE9" s="494">
        <v>230</v>
      </c>
      <c r="AG9" s="492" t="s">
        <v>360</v>
      </c>
      <c r="AH9" s="494">
        <v>210</v>
      </c>
      <c r="AJ9" s="492" t="s">
        <v>360</v>
      </c>
      <c r="AK9" s="494">
        <v>100</v>
      </c>
    </row>
    <row r="10" spans="2:39" ht="18" customHeight="1">
      <c r="R10" s="486"/>
      <c r="W10" s="492" t="s">
        <v>361</v>
      </c>
      <c r="X10" s="493">
        <v>28</v>
      </c>
      <c r="AD10" s="492" t="s">
        <v>362</v>
      </c>
      <c r="AE10" s="494">
        <v>230</v>
      </c>
      <c r="AG10" s="492" t="s">
        <v>362</v>
      </c>
      <c r="AH10" s="494">
        <v>210</v>
      </c>
      <c r="AJ10" s="492" t="s">
        <v>362</v>
      </c>
      <c r="AK10" s="494">
        <v>100</v>
      </c>
    </row>
    <row r="11" spans="2:39" ht="18" customHeight="1">
      <c r="B11" s="484" t="s">
        <v>458</v>
      </c>
      <c r="D11" s="484" t="s">
        <v>392</v>
      </c>
      <c r="R11" s="486" t="s">
        <v>363</v>
      </c>
      <c r="T11" s="484" t="s">
        <v>364</v>
      </c>
      <c r="W11" s="492" t="s">
        <v>365</v>
      </c>
      <c r="X11" s="493">
        <v>27</v>
      </c>
      <c r="AD11" s="492" t="s">
        <v>366</v>
      </c>
      <c r="AE11" s="494">
        <v>230</v>
      </c>
      <c r="AG11" s="492" t="s">
        <v>366</v>
      </c>
      <c r="AH11" s="494">
        <v>210</v>
      </c>
      <c r="AJ11" s="492" t="s">
        <v>366</v>
      </c>
      <c r="AK11" s="494">
        <v>100</v>
      </c>
    </row>
    <row r="12" spans="2:39" ht="18" customHeight="1">
      <c r="R12" s="486"/>
      <c r="W12" s="492" t="s">
        <v>367</v>
      </c>
      <c r="X12" s="493">
        <v>40</v>
      </c>
      <c r="AD12" s="492" t="s">
        <v>368</v>
      </c>
      <c r="AE12" s="494">
        <v>230</v>
      </c>
      <c r="AG12" s="492" t="s">
        <v>368</v>
      </c>
      <c r="AH12" s="494">
        <v>210</v>
      </c>
      <c r="AJ12" s="492" t="s">
        <v>368</v>
      </c>
      <c r="AK12" s="494">
        <v>100</v>
      </c>
    </row>
    <row r="13" spans="2:39" ht="18" customHeight="1">
      <c r="B13" s="484" t="s">
        <v>460</v>
      </c>
      <c r="D13" s="484" t="s">
        <v>473</v>
      </c>
      <c r="R13" s="486" t="s">
        <v>369</v>
      </c>
      <c r="T13" s="484" t="s">
        <v>370</v>
      </c>
      <c r="W13" s="492" t="s">
        <v>371</v>
      </c>
      <c r="X13" s="493">
        <v>20</v>
      </c>
      <c r="AD13" s="492" t="s">
        <v>372</v>
      </c>
      <c r="AE13" s="494">
        <v>230</v>
      </c>
      <c r="AG13" s="492" t="s">
        <v>372</v>
      </c>
      <c r="AH13" s="494">
        <v>210</v>
      </c>
      <c r="AJ13" s="492" t="s">
        <v>372</v>
      </c>
      <c r="AK13" s="494">
        <v>100</v>
      </c>
    </row>
    <row r="14" spans="2:39" ht="18" customHeight="1">
      <c r="R14" s="486"/>
      <c r="W14" s="492" t="s">
        <v>373</v>
      </c>
      <c r="X14" s="493">
        <v>22</v>
      </c>
      <c r="AD14" s="492" t="s">
        <v>374</v>
      </c>
      <c r="AE14" s="494">
        <v>230</v>
      </c>
      <c r="AG14" s="492" t="s">
        <v>374</v>
      </c>
      <c r="AH14" s="494">
        <v>210</v>
      </c>
      <c r="AJ14" s="492" t="s">
        <v>374</v>
      </c>
      <c r="AK14" s="494">
        <v>100</v>
      </c>
    </row>
    <row r="15" spans="2:39" ht="18" customHeight="1">
      <c r="B15" s="484" t="s">
        <v>459</v>
      </c>
      <c r="D15" s="484" t="s">
        <v>474</v>
      </c>
      <c r="R15" s="486" t="s">
        <v>376</v>
      </c>
      <c r="T15" s="484" t="s">
        <v>377</v>
      </c>
      <c r="W15" s="489" t="s">
        <v>378</v>
      </c>
      <c r="X15" s="490">
        <v>170</v>
      </c>
      <c r="AD15" s="489" t="s">
        <v>378</v>
      </c>
      <c r="AE15" s="491">
        <v>1110</v>
      </c>
      <c r="AG15" s="489" t="s">
        <v>378</v>
      </c>
      <c r="AH15" s="491">
        <v>1080</v>
      </c>
      <c r="AJ15" s="489" t="s">
        <v>378</v>
      </c>
      <c r="AK15" s="491">
        <v>100</v>
      </c>
    </row>
    <row r="16" spans="2:39" ht="18" customHeight="1">
      <c r="R16" s="486"/>
      <c r="W16" s="496" t="s">
        <v>379</v>
      </c>
      <c r="X16" s="497">
        <v>18</v>
      </c>
      <c r="AD16" s="496" t="s">
        <v>379</v>
      </c>
      <c r="AE16" s="497">
        <v>170</v>
      </c>
      <c r="AG16" s="496" t="s">
        <v>379</v>
      </c>
      <c r="AH16" s="497">
        <v>150</v>
      </c>
      <c r="AJ16" s="496" t="s">
        <v>379</v>
      </c>
      <c r="AK16" s="497">
        <v>80</v>
      </c>
    </row>
    <row r="17" spans="2:37" ht="18" customHeight="1">
      <c r="B17" s="484" t="s">
        <v>461</v>
      </c>
      <c r="D17" s="484" t="s">
        <v>475</v>
      </c>
      <c r="R17" s="486" t="s">
        <v>381</v>
      </c>
      <c r="W17" s="496" t="s">
        <v>382</v>
      </c>
      <c r="X17" s="497">
        <v>62</v>
      </c>
      <c r="AD17" s="496" t="s">
        <v>382</v>
      </c>
      <c r="AE17" s="497">
        <v>330</v>
      </c>
      <c r="AG17" s="496" t="s">
        <v>382</v>
      </c>
      <c r="AH17" s="497">
        <v>320</v>
      </c>
      <c r="AJ17" s="496" t="s">
        <v>382</v>
      </c>
      <c r="AK17" s="497">
        <v>80</v>
      </c>
    </row>
    <row r="18" spans="2:37" ht="18" customHeight="1">
      <c r="R18" s="486"/>
      <c r="W18" s="496" t="s">
        <v>383</v>
      </c>
      <c r="X18" s="497">
        <v>165</v>
      </c>
      <c r="AD18" s="496" t="s">
        <v>383</v>
      </c>
      <c r="AE18" s="497">
        <v>530</v>
      </c>
      <c r="AG18" s="496" t="s">
        <v>383</v>
      </c>
      <c r="AH18" s="497">
        <v>520</v>
      </c>
      <c r="AJ18" s="496" t="s">
        <v>383</v>
      </c>
      <c r="AK18" s="497">
        <v>80</v>
      </c>
    </row>
    <row r="19" spans="2:37" ht="18" customHeight="1">
      <c r="B19" s="484" t="s">
        <v>462</v>
      </c>
      <c r="D19" s="484" t="s">
        <v>476</v>
      </c>
      <c r="R19" s="486" t="s">
        <v>385</v>
      </c>
      <c r="W19" s="496" t="s">
        <v>386</v>
      </c>
      <c r="X19" s="497">
        <v>250</v>
      </c>
      <c r="AD19" s="496" t="s">
        <v>386</v>
      </c>
      <c r="AE19" s="497">
        <v>730</v>
      </c>
      <c r="AG19" s="496" t="s">
        <v>386</v>
      </c>
      <c r="AH19" s="497">
        <v>710</v>
      </c>
      <c r="AJ19" s="496" t="s">
        <v>386</v>
      </c>
      <c r="AK19" s="497">
        <v>80</v>
      </c>
    </row>
    <row r="20" spans="2:37" ht="18" customHeight="1">
      <c r="R20" s="486"/>
      <c r="W20" s="496" t="s">
        <v>387</v>
      </c>
      <c r="X20" s="497">
        <v>12</v>
      </c>
      <c r="AD20" s="496" t="s">
        <v>387</v>
      </c>
      <c r="AE20" s="497">
        <v>170</v>
      </c>
      <c r="AG20" s="496" t="s">
        <v>387</v>
      </c>
      <c r="AH20" s="497">
        <v>150</v>
      </c>
      <c r="AJ20" s="496" t="s">
        <v>387</v>
      </c>
      <c r="AK20" s="497">
        <v>80</v>
      </c>
    </row>
    <row r="21" spans="2:37" ht="18" customHeight="1">
      <c r="B21" s="484" t="s">
        <v>463</v>
      </c>
      <c r="D21" s="484" t="s">
        <v>477</v>
      </c>
      <c r="R21" s="486" t="s">
        <v>389</v>
      </c>
      <c r="W21" s="496" t="s">
        <v>390</v>
      </c>
      <c r="X21" s="497">
        <v>125</v>
      </c>
      <c r="AD21" s="496" t="s">
        <v>390</v>
      </c>
      <c r="AE21" s="497">
        <v>330</v>
      </c>
      <c r="AG21" s="496" t="s">
        <v>390</v>
      </c>
      <c r="AH21" s="497">
        <v>320</v>
      </c>
      <c r="AJ21" s="496" t="s">
        <v>390</v>
      </c>
      <c r="AK21" s="497">
        <v>80</v>
      </c>
    </row>
    <row r="22" spans="2:37" ht="18" customHeight="1">
      <c r="R22" s="486"/>
      <c r="W22" s="496" t="s">
        <v>391</v>
      </c>
      <c r="X22" s="497">
        <v>170</v>
      </c>
      <c r="AD22" s="496" t="s">
        <v>391</v>
      </c>
      <c r="AE22" s="497">
        <v>1000</v>
      </c>
      <c r="AG22" s="496" t="s">
        <v>391</v>
      </c>
      <c r="AH22" s="497">
        <v>990</v>
      </c>
      <c r="AJ22" s="496" t="s">
        <v>391</v>
      </c>
      <c r="AK22" s="497">
        <v>80</v>
      </c>
    </row>
    <row r="23" spans="2:37" ht="18" customHeight="1">
      <c r="B23" s="484" t="s">
        <v>464</v>
      </c>
      <c r="D23" s="484" t="s">
        <v>478</v>
      </c>
      <c r="R23" s="486" t="s">
        <v>393</v>
      </c>
      <c r="W23" s="496" t="s">
        <v>394</v>
      </c>
      <c r="X23" s="497">
        <v>40</v>
      </c>
      <c r="AD23" s="496" t="s">
        <v>394</v>
      </c>
      <c r="AE23" s="497">
        <v>170</v>
      </c>
      <c r="AG23" s="496" t="s">
        <v>394</v>
      </c>
      <c r="AH23" s="497">
        <v>150</v>
      </c>
      <c r="AJ23" s="496" t="s">
        <v>394</v>
      </c>
      <c r="AK23" s="497">
        <v>80</v>
      </c>
    </row>
    <row r="24" spans="2:37" ht="18" customHeight="1">
      <c r="R24" s="486"/>
      <c r="W24" s="498" t="s">
        <v>395</v>
      </c>
      <c r="X24" s="499">
        <v>15</v>
      </c>
      <c r="AD24" s="498" t="s">
        <v>395</v>
      </c>
      <c r="AE24" s="499">
        <v>170</v>
      </c>
      <c r="AG24" s="498" t="s">
        <v>395</v>
      </c>
      <c r="AH24" s="499">
        <v>150</v>
      </c>
      <c r="AJ24" s="498" t="s">
        <v>395</v>
      </c>
      <c r="AK24" s="499">
        <v>80</v>
      </c>
    </row>
    <row r="25" spans="2:37" ht="18" customHeight="1">
      <c r="B25" s="484" t="s">
        <v>465</v>
      </c>
      <c r="D25" s="484" t="s">
        <v>479</v>
      </c>
      <c r="R25" s="486" t="s">
        <v>396</v>
      </c>
      <c r="W25" s="496" t="s">
        <v>397</v>
      </c>
      <c r="X25" s="497">
        <v>169</v>
      </c>
      <c r="AD25" s="496" t="s">
        <v>397</v>
      </c>
      <c r="AE25" s="497">
        <v>330</v>
      </c>
      <c r="AG25" s="496" t="s">
        <v>397</v>
      </c>
      <c r="AH25" s="497">
        <v>320</v>
      </c>
      <c r="AJ25" s="496" t="s">
        <v>397</v>
      </c>
      <c r="AK25" s="497">
        <v>80</v>
      </c>
    </row>
    <row r="26" spans="2:37" ht="18" customHeight="1">
      <c r="R26" s="486"/>
      <c r="W26" s="496" t="s">
        <v>398</v>
      </c>
      <c r="X26" s="497">
        <v>170</v>
      </c>
      <c r="AD26" s="496" t="s">
        <v>398</v>
      </c>
      <c r="AE26" s="497">
        <v>1000</v>
      </c>
      <c r="AG26" s="496" t="s">
        <v>398</v>
      </c>
      <c r="AH26" s="497">
        <v>990</v>
      </c>
      <c r="AJ26" s="496" t="s">
        <v>398</v>
      </c>
      <c r="AK26" s="497">
        <v>80</v>
      </c>
    </row>
    <row r="27" spans="2:37" ht="18" customHeight="1">
      <c r="B27" s="484" t="s">
        <v>466</v>
      </c>
      <c r="D27" s="484" t="s">
        <v>480</v>
      </c>
      <c r="R27" s="486" t="s">
        <v>399</v>
      </c>
      <c r="W27" s="496" t="s">
        <v>400</v>
      </c>
      <c r="X27" s="497">
        <v>18</v>
      </c>
      <c r="AD27" s="496" t="s">
        <v>400</v>
      </c>
      <c r="AE27" s="497">
        <v>170</v>
      </c>
      <c r="AG27" s="496" t="s">
        <v>400</v>
      </c>
      <c r="AH27" s="497">
        <v>150</v>
      </c>
      <c r="AJ27" s="496" t="s">
        <v>400</v>
      </c>
      <c r="AK27" s="497">
        <v>80</v>
      </c>
    </row>
    <row r="28" spans="2:37" ht="18" customHeight="1">
      <c r="R28" s="486"/>
      <c r="W28" s="496" t="s">
        <v>401</v>
      </c>
      <c r="X28" s="497">
        <v>169</v>
      </c>
      <c r="AD28" s="496" t="s">
        <v>401</v>
      </c>
      <c r="AE28" s="497">
        <v>330</v>
      </c>
      <c r="AG28" s="496" t="s">
        <v>401</v>
      </c>
      <c r="AH28" s="497">
        <v>320</v>
      </c>
      <c r="AJ28" s="496" t="s">
        <v>401</v>
      </c>
      <c r="AK28" s="497">
        <v>80</v>
      </c>
    </row>
    <row r="29" spans="2:37" ht="18" customHeight="1">
      <c r="B29" s="484" t="s">
        <v>467</v>
      </c>
      <c r="D29" s="484" t="s">
        <v>481</v>
      </c>
      <c r="R29" s="486" t="s">
        <v>402</v>
      </c>
      <c r="W29" s="498" t="s">
        <v>403</v>
      </c>
      <c r="X29" s="499">
        <v>15</v>
      </c>
      <c r="AD29" s="496" t="s">
        <v>403</v>
      </c>
      <c r="AE29" s="497">
        <v>170</v>
      </c>
      <c r="AG29" s="496" t="s">
        <v>403</v>
      </c>
      <c r="AH29" s="497">
        <v>150</v>
      </c>
      <c r="AJ29" s="496" t="s">
        <v>403</v>
      </c>
      <c r="AK29" s="497">
        <v>80</v>
      </c>
    </row>
    <row r="30" spans="2:37" ht="18" customHeight="1">
      <c r="R30" s="486"/>
      <c r="W30" s="498" t="s">
        <v>404</v>
      </c>
      <c r="X30" s="499">
        <v>28</v>
      </c>
      <c r="AD30" s="496" t="s">
        <v>404</v>
      </c>
      <c r="AE30" s="497">
        <v>170</v>
      </c>
      <c r="AG30" s="496" t="s">
        <v>404</v>
      </c>
      <c r="AH30" s="497">
        <v>150</v>
      </c>
      <c r="AJ30" s="496" t="s">
        <v>404</v>
      </c>
      <c r="AK30" s="497">
        <v>80</v>
      </c>
    </row>
    <row r="31" spans="2:37" ht="18" customHeight="1">
      <c r="B31" s="484" t="s">
        <v>468</v>
      </c>
      <c r="R31" s="486" t="s">
        <v>405</v>
      </c>
      <c r="W31" s="496" t="s">
        <v>406</v>
      </c>
      <c r="X31" s="497">
        <v>30</v>
      </c>
      <c r="AD31" s="496" t="s">
        <v>406</v>
      </c>
      <c r="AE31" s="497">
        <v>170</v>
      </c>
      <c r="AG31" s="496" t="s">
        <v>406</v>
      </c>
      <c r="AH31" s="497">
        <v>150</v>
      </c>
      <c r="AJ31" s="496" t="s">
        <v>406</v>
      </c>
      <c r="AK31" s="497">
        <v>80</v>
      </c>
    </row>
    <row r="32" spans="2:37" ht="18" customHeight="1">
      <c r="W32" s="496" t="s">
        <v>407</v>
      </c>
      <c r="X32" s="500">
        <v>190</v>
      </c>
      <c r="AD32" s="496" t="s">
        <v>407</v>
      </c>
      <c r="AE32" s="497">
        <v>330</v>
      </c>
      <c r="AG32" s="496" t="s">
        <v>407</v>
      </c>
      <c r="AH32" s="497">
        <v>320</v>
      </c>
      <c r="AJ32" s="496" t="s">
        <v>407</v>
      </c>
      <c r="AK32" s="497">
        <v>80</v>
      </c>
    </row>
    <row r="33" spans="2:37" ht="18" customHeight="1">
      <c r="B33" s="484" t="s">
        <v>469</v>
      </c>
      <c r="W33" s="498" t="s">
        <v>408</v>
      </c>
      <c r="X33" s="499">
        <v>21</v>
      </c>
      <c r="AD33" s="496" t="s">
        <v>408</v>
      </c>
      <c r="AE33" s="497">
        <v>170</v>
      </c>
      <c r="AG33" s="496" t="s">
        <v>408</v>
      </c>
      <c r="AH33" s="497">
        <v>150</v>
      </c>
      <c r="AJ33" s="496" t="s">
        <v>408</v>
      </c>
      <c r="AK33" s="497">
        <v>80</v>
      </c>
    </row>
    <row r="34" spans="2:37" ht="18" customHeight="1">
      <c r="W34" s="498" t="s">
        <v>409</v>
      </c>
      <c r="X34" s="499">
        <v>12</v>
      </c>
      <c r="AD34" s="496" t="s">
        <v>409</v>
      </c>
      <c r="AE34" s="497">
        <v>170</v>
      </c>
      <c r="AG34" s="496" t="s">
        <v>409</v>
      </c>
      <c r="AH34" s="497">
        <v>150</v>
      </c>
      <c r="AJ34" s="496" t="s">
        <v>409</v>
      </c>
      <c r="AK34" s="497">
        <v>80</v>
      </c>
    </row>
    <row r="35" spans="2:37" ht="18" customHeight="1">
      <c r="B35" s="484" t="s">
        <v>327</v>
      </c>
      <c r="W35" s="498" t="s">
        <v>410</v>
      </c>
      <c r="X35" s="499">
        <v>13</v>
      </c>
      <c r="AD35" s="496" t="s">
        <v>410</v>
      </c>
      <c r="AE35" s="497">
        <v>170</v>
      </c>
      <c r="AG35" s="496" t="s">
        <v>410</v>
      </c>
      <c r="AH35" s="497">
        <v>150</v>
      </c>
      <c r="AJ35" s="496" t="s">
        <v>410</v>
      </c>
      <c r="AK35" s="497">
        <v>80</v>
      </c>
    </row>
    <row r="36" spans="2:37" ht="18" customHeight="1">
      <c r="W36" s="496" t="s">
        <v>411</v>
      </c>
      <c r="X36" s="497">
        <v>169</v>
      </c>
      <c r="AD36" s="496" t="s">
        <v>411</v>
      </c>
      <c r="AE36" s="497">
        <v>330</v>
      </c>
      <c r="AG36" s="496" t="s">
        <v>411</v>
      </c>
      <c r="AH36" s="497">
        <v>320</v>
      </c>
      <c r="AJ36" s="496" t="s">
        <v>411</v>
      </c>
      <c r="AK36" s="497">
        <v>80</v>
      </c>
    </row>
    <row r="37" spans="2:37" ht="18" customHeight="1">
      <c r="B37" s="484" t="s">
        <v>470</v>
      </c>
      <c r="W37" s="501" t="s">
        <v>412</v>
      </c>
      <c r="X37" s="499">
        <v>9</v>
      </c>
      <c r="AD37" s="502" t="s">
        <v>412</v>
      </c>
      <c r="AE37" s="497">
        <v>170</v>
      </c>
      <c r="AG37" s="502" t="s">
        <v>412</v>
      </c>
      <c r="AH37" s="497">
        <v>150</v>
      </c>
      <c r="AJ37" s="502" t="s">
        <v>412</v>
      </c>
      <c r="AK37" s="497">
        <v>80</v>
      </c>
    </row>
    <row r="38" spans="2:37" ht="18" customHeight="1">
      <c r="W38" s="498" t="s">
        <v>413</v>
      </c>
      <c r="X38" s="499">
        <v>10</v>
      </c>
      <c r="AD38" s="496" t="s">
        <v>413</v>
      </c>
      <c r="AE38" s="497">
        <v>170</v>
      </c>
      <c r="AG38" s="496" t="s">
        <v>413</v>
      </c>
      <c r="AH38" s="497">
        <v>150</v>
      </c>
      <c r="AJ38" s="496" t="s">
        <v>413</v>
      </c>
      <c r="AK38" s="497">
        <v>80</v>
      </c>
    </row>
    <row r="39" spans="2:37" ht="18" customHeight="1">
      <c r="B39" s="484" t="s">
        <v>471</v>
      </c>
      <c r="W39" s="496" t="s">
        <v>414</v>
      </c>
      <c r="X39" s="497"/>
      <c r="AD39" s="496" t="s">
        <v>414</v>
      </c>
      <c r="AE39" s="497"/>
      <c r="AG39" s="496" t="s">
        <v>414</v>
      </c>
      <c r="AH39" s="497"/>
      <c r="AJ39" s="496" t="s">
        <v>414</v>
      </c>
      <c r="AK39" s="497"/>
    </row>
    <row r="40" spans="2:37" ht="18" customHeight="1">
      <c r="W40" s="496" t="s">
        <v>415</v>
      </c>
      <c r="X40" s="497"/>
      <c r="AD40" s="496" t="s">
        <v>415</v>
      </c>
      <c r="AE40" s="491"/>
      <c r="AG40" s="496" t="s">
        <v>415</v>
      </c>
      <c r="AH40" s="491"/>
      <c r="AJ40" s="496" t="s">
        <v>415</v>
      </c>
      <c r="AK40" s="491"/>
    </row>
    <row r="41" spans="2:37" ht="18" customHeight="1">
      <c r="B41" s="484" t="s">
        <v>472</v>
      </c>
    </row>
  </sheetData>
  <phoneticPr fontId="2"/>
  <pageMargins left="0.7" right="0.7" top="0.75" bottom="0.75" header="0.3" footer="0.3"/>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使い方と注意</vt:lpstr>
      <vt:lpstr>3号（⓪表紙）</vt:lpstr>
      <vt:lpstr>（①本体）入力画面</vt:lpstr>
      <vt:lpstr>(②継続理由)</vt:lpstr>
      <vt:lpstr>(③記入要領)</vt:lpstr>
      <vt:lpstr>リスト　修正しない事</vt:lpstr>
      <vt:lpstr>'（①本体）入力画面'!Print_Titles</vt:lpstr>
      <vt:lpstr>'3号（⓪表紙）'!Print_Titles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pc-7</dc:creator>
  <cp:lastModifiedBy>gunenkyo</cp:lastModifiedBy>
  <cp:lastPrinted>2025-05-02T08:35:49Z</cp:lastPrinted>
  <dcterms:created xsi:type="dcterms:W3CDTF">2019-12-25T07:19:12Z</dcterms:created>
  <dcterms:modified xsi:type="dcterms:W3CDTF">2025-08-07T02:33:01Z</dcterms:modified>
</cp:coreProperties>
</file>